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328"/>
  <workbookPr/>
  <mc:AlternateContent xmlns:mc="http://schemas.openxmlformats.org/markup-compatibility/2006">
    <mc:Choice Requires="x15">
      <x15ac:absPath xmlns:x15ac="http://schemas.microsoft.com/office/spreadsheetml/2010/11/ac" url="C:\Users\Oxbridge Group\Downloads\"/>
    </mc:Choice>
  </mc:AlternateContent>
  <xr:revisionPtr revIDLastSave="0" documentId="8_{D05D0F83-1656-457A-ADBC-DA8AFB2F1C43}" xr6:coauthVersionLast="45" xr6:coauthVersionMax="45" xr10:uidLastSave="{00000000-0000-0000-0000-000000000000}"/>
  <bookViews>
    <workbookView xWindow="-120" yWindow="-120" windowWidth="20640" windowHeight="11160"/>
  </bookViews>
  <sheets>
    <sheet name="methods" sheetId="4" r:id="rId1"/>
    <sheet name="comparables" sheetId="1" r:id="rId2"/>
    <sheet name="Datatables" sheetId="2" r:id="rId3"/>
  </sheets>
  <definedNames>
    <definedName name="liquiditypremium">comparables!$D$15</definedName>
    <definedName name="pemultiple">comparables!$D$12</definedName>
    <definedName name="_xlnm.Print_Area" localSheetId="1">comparables!$B$4:$E$20</definedName>
    <definedName name="revmultiple">comparables!$D$11</definedName>
    <definedName name="SHARE" localSheetId="2">Datatables!#REF!</definedName>
    <definedName name="SHARE_2" localSheetId="2">Datatables!#REF!</definedName>
    <definedName name="TABLE" localSheetId="2">Datatables!#REF!</definedName>
    <definedName name="TABLE" localSheetId="0">methods!$B$1:$D$3</definedName>
    <definedName name="TABLE_2" localSheetId="2">Datatables!#REF!</definedName>
    <definedName name="TABLE_2" localSheetId="0">methods!#REF!</definedName>
    <definedName name="TABLE_3" localSheetId="2">Datatables!#REF!</definedName>
    <definedName name="TABLE_3" localSheetId="0">methods!#REF!</definedName>
    <definedName name="TABLE_4" localSheetId="2">Datatables!#REF!</definedName>
    <definedName name="TABLE_4" localSheetId="0">methods!$B$10:$D$29</definedName>
    <definedName name="TABLE_5" localSheetId="0">methods!$B$4:$D$29</definedName>
    <definedName name="TABLE_6" localSheetId="0">methods!$B$1:$D$29</definedName>
    <definedName name="TABLE_7" localSheetId="0">methods!$B$1:$D$29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16" i="1" s="1"/>
  <c r="D12" i="1"/>
  <c r="D15" i="1"/>
</calcChain>
</file>

<file path=xl/sharedStrings.xml><?xml version="1.0" encoding="utf-8"?>
<sst xmlns="http://schemas.openxmlformats.org/spreadsheetml/2006/main" count="178" uniqueCount="143">
  <si>
    <t>Average Revenue</t>
  </si>
  <si>
    <t>Industry Revenue multiple</t>
  </si>
  <si>
    <t>*important note a company is only worth what someone else will pay! No more/no less.</t>
  </si>
  <si>
    <t>What's Your Company Worth?</t>
  </si>
  <si>
    <t>Whether you're selling your business, getting insurance or sorting through estate taxes, knowing your business's value comes in handy.</t>
  </si>
  <si>
    <t>By Bill Fiduccia</t>
  </si>
  <si>
    <t>Valuing a business is always an imprecise science, even with large-cap public companies. For example, is the value of a large public company based on its market price? Its book value? Its potential worth if broken into parts that have more perceived value than the whole? The answer is, there are many ways to determine the value of a company. Perhaps the best way to understand the value of any business, large or small, is to look at who's doing the valuing and for what purpose. For example, we'll wager that you would value your family business differently for estate purposes vs. a sale of the business. This is why in many instances, more than one value can be correct.</t>
  </si>
  <si>
    <t>Regardless of how a business is valued, there are both quantitative and qualitative factors that play a role in a comprehensive appraisal. Many of the elements that go into a business valuation can be classified in three categories:</t>
  </si>
  <si>
    <t>"Hard numbers," such as historical profits, assets, cash flow and liabilities, are always important in determining the worth of a business.</t>
  </si>
  <si>
    <t>"Soft figures," such as income and cash-flow projections, can be very important to a buyer or investor interested in the company.</t>
  </si>
  <si>
    <t>"Intangible assets," such as patents, brand names, quality or reputation of management, location, recipes, customer lists or goodwill often have a hand in determining the overall value of a business.</t>
  </si>
  <si>
    <t>As indicated above, two of the more common reasons to value a company are for a sale or for estate tax purposes. Other purposes for performing a valuation might include acquiring insurance coverage of various types, attracting a new investor or seeking a credit facility from a bank or finance company.</t>
  </si>
  <si>
    <t>The key considerations that go into any valuation include:</t>
  </si>
  <si>
    <t>Using a method of valuation that is appropriate for the purpose of the valuation.</t>
  </si>
  <si>
    <t>Three popular approaches to value a privately held company include:</t>
  </si>
  <si>
    <t>Most companies are valued for the purposes of a sale, merger or investment. For this reason, we must mention the concepts of fair market value and investment value. Fair market value is the value established between a willing buyer and a willing sellerâ€”it's just that simple. And even though a seller and buyer may arrive at fair market value in entirely different ways, in essence, it doesn't matter. Investment value, on the other hand, is generally regarded as FMV-adjusted (upward) for the special benefits that a buyer accrues from acquiring the new entity. These benefits might include cost savings or added purchasing power.</t>
  </si>
  <si>
    <t>The good news is, regardless of the valuation method employed or how the value is determined, no one can claim you're wrong. But do keep in mind that not everyone will necessarily agree with your assessment and may question the underlying assumptions that led to your valuation. For serious valuations, there are a number of professional services providers that specialize in valuing private companies.</t>
  </si>
  <si>
    <t>Industry Name</t>
  </si>
  <si>
    <t>Number of Firms</t>
  </si>
  <si>
    <t>Price/Sales</t>
  </si>
  <si>
    <t>Net Margin</t>
  </si>
  <si>
    <t>Expected Growth</t>
  </si>
  <si>
    <t>Advertising</t>
  </si>
  <si>
    <t>Aerospace/Defense</t>
  </si>
  <si>
    <t>Air Transport</t>
  </si>
  <si>
    <t>Apparel</t>
  </si>
  <si>
    <t>Auto &amp; Truck</t>
  </si>
  <si>
    <t>Auto Parts</t>
  </si>
  <si>
    <t>Bank</t>
  </si>
  <si>
    <t>NA</t>
  </si>
  <si>
    <t>Bank (Canadian)</t>
  </si>
  <si>
    <t>Bank (Foreign)</t>
  </si>
  <si>
    <t>Bank (Midwest)</t>
  </si>
  <si>
    <t>Beverage (Alcoholic)</t>
  </si>
  <si>
    <t>Beverage (Soft Drink)</t>
  </si>
  <si>
    <t>Biotechnology</t>
  </si>
  <si>
    <t>Building Materials</t>
  </si>
  <si>
    <t>Cable TV</t>
  </si>
  <si>
    <t>Canadian Energy</t>
  </si>
  <si>
    <t>Cement &amp; Aggregates</t>
  </si>
  <si>
    <t>Chemical (Basic)</t>
  </si>
  <si>
    <t>Chemical (Diversified)</t>
  </si>
  <si>
    <t>Chemical (Specialty)</t>
  </si>
  <si>
    <t>Coal</t>
  </si>
  <si>
    <t>Computer &amp; Peripherals</t>
  </si>
  <si>
    <t>Computer Software &amp; Svcs</t>
  </si>
  <si>
    <t>Diversified Co.</t>
  </si>
  <si>
    <t>Drug</t>
  </si>
  <si>
    <t>E-Commerce</t>
  </si>
  <si>
    <t>Educational Services</t>
  </si>
  <si>
    <t>Electric Util. (Central)</t>
  </si>
  <si>
    <t>Electric Utility (East)</t>
  </si>
  <si>
    <t>Electric Utility (West)</t>
  </si>
  <si>
    <t>Electrical Equipment</t>
  </si>
  <si>
    <t>Electronics</t>
  </si>
  <si>
    <t>Entertainment</t>
  </si>
  <si>
    <t>Entertainment Tech</t>
  </si>
  <si>
    <t>Environmental</t>
  </si>
  <si>
    <t>Financial Svcs. (Div.)</t>
  </si>
  <si>
    <t>Food Processing</t>
  </si>
  <si>
    <t>Food Wholesalers</t>
  </si>
  <si>
    <t>Foreign Electron/Entertn</t>
  </si>
  <si>
    <t>Foreign Telecom.</t>
  </si>
  <si>
    <t>Furn./Home Furnishings</t>
  </si>
  <si>
    <t>Gold/Silver Mining</t>
  </si>
  <si>
    <t>Grocery</t>
  </si>
  <si>
    <t>Healthcare Info Systems</t>
  </si>
  <si>
    <t>Home Appliance</t>
  </si>
  <si>
    <t>Homebuilding</t>
  </si>
  <si>
    <t>Hotel/Gaming</t>
  </si>
  <si>
    <t>Household Products</t>
  </si>
  <si>
    <t>Human Resources</t>
  </si>
  <si>
    <t>Industrial Services</t>
  </si>
  <si>
    <t>Information Services</t>
  </si>
  <si>
    <t>Insurance (Life)</t>
  </si>
  <si>
    <t>Insurance (Prop/Casualty</t>
  </si>
  <si>
    <t>Internet</t>
  </si>
  <si>
    <t>Investment Co.</t>
  </si>
  <si>
    <t>Investment Co. (Foreign)</t>
  </si>
  <si>
    <t>Machinery</t>
  </si>
  <si>
    <t>Manuf. Housing/Rec Veh</t>
  </si>
  <si>
    <t>Maritime</t>
  </si>
  <si>
    <t>Medical Services</t>
  </si>
  <si>
    <t>Medical Supplies</t>
  </si>
  <si>
    <t>Metal Fabricating</t>
  </si>
  <si>
    <t>Metals &amp; Mining (Div.)</t>
  </si>
  <si>
    <t>Natural Gas (Distrib.)</t>
  </si>
  <si>
    <t>Natural Gas (Diversified</t>
  </si>
  <si>
    <t>Newspaper</t>
  </si>
  <si>
    <t>Office Equip &amp; Supplies</t>
  </si>
  <si>
    <t>Oilfield Services/Equip.</t>
  </si>
  <si>
    <t>Packaging &amp; Container</t>
  </si>
  <si>
    <t>Paper &amp; Forest Products</t>
  </si>
  <si>
    <t>Petroleum (Integrated)</t>
  </si>
  <si>
    <t>Petroleum (Producing)</t>
  </si>
  <si>
    <t>Pharmacy Services</t>
  </si>
  <si>
    <t>Power</t>
  </si>
  <si>
    <t>Precision Instrument</t>
  </si>
  <si>
    <t>Publishing</t>
  </si>
  <si>
    <t>R.E.I.T.</t>
  </si>
  <si>
    <t>Railroad</t>
  </si>
  <si>
    <t>Recreation</t>
  </si>
  <si>
    <t>Restaurant</t>
  </si>
  <si>
    <t>Retail (Special Lines)</t>
  </si>
  <si>
    <t>Retail Building Supply</t>
  </si>
  <si>
    <t>Retail Store</t>
  </si>
  <si>
    <t>Securities Brokerage</t>
  </si>
  <si>
    <t>Semiconductor</t>
  </si>
  <si>
    <t>Semiconductor Cap Eq</t>
  </si>
  <si>
    <t>Shoe</t>
  </si>
  <si>
    <t>Steel (General)</t>
  </si>
  <si>
    <t>Steel (Integrated)</t>
  </si>
  <si>
    <t>Telecom. Equipment</t>
  </si>
  <si>
    <t>Telecom. Services</t>
  </si>
  <si>
    <t>Textile</t>
  </si>
  <si>
    <t>Thrift</t>
  </si>
  <si>
    <t>Tire &amp; Rubber</t>
  </si>
  <si>
    <t>Tobacco</t>
  </si>
  <si>
    <t>Toiletries/Cosmetics</t>
  </si>
  <si>
    <t>Trucking/Transp. Leasing</t>
  </si>
  <si>
    <t>Utility (Foreign)</t>
  </si>
  <si>
    <t>Water Utility</t>
  </si>
  <si>
    <t>Wireless Networking</t>
  </si>
  <si>
    <t>Value/EBITDA</t>
  </si>
  <si>
    <t>Value/EBIT</t>
  </si>
  <si>
    <t>Value/EBIT(1-t)</t>
  </si>
  <si>
    <t>Industry</t>
  </si>
  <si>
    <t>Overall Market</t>
  </si>
  <si>
    <t>Average income (EBIT)</t>
  </si>
  <si>
    <r>
      <t>1. Balance sheet approach.</t>
    </r>
    <r>
      <rPr>
        <sz val="10"/>
        <rFont val="Arial"/>
        <family val="2"/>
      </rPr>
      <t xml:space="preserve"> This is the easiest way to value a business. It will more often than not, however, produce the lowest valuation. A company's book value is simply a firm's liabilities subtracted from its assets. Banks and insurance companies are often valued on this basis. Many analysts believe that using an "adjusted book value" formula will produce a more accurate picture because this method takes into account the fair market value of assets and liabilities rather than a firm's "historical book." Liquidation value is another way of using a company's balance sheet to arrive at a value. In this method, you simply calculate what's left after the assets are sold and the debts are paid. What's left is the value.</t>
    </r>
  </si>
  <si>
    <r>
      <t>3. Discounted cash flow approach.</t>
    </r>
    <r>
      <rPr>
        <sz val="10"/>
        <rFont val="Arial"/>
        <family val="2"/>
      </rPr>
      <t xml:space="preserve"> Simply stated, this means that an analyst capitalizes an anticipated income stream or cash flow in the future. This is accomplished by discounting a company's future income or cash flow at an assumed opportunity cost of capital. This is called bringing future anticipated income to "present value." This approach will generally, but not always, produce the highest value.</t>
    </r>
  </si>
  <si>
    <r>
      <t>2. Market comp approach.</t>
    </r>
    <r>
      <rPr>
        <sz val="10"/>
        <rFont val="Arial"/>
        <family val="2"/>
      </rPr>
      <t xml:space="preserve"> In this approach, private companies are compared to comparable public companies. For example, if a similar public company is valued at, say, 23 times current earnings, then that yardstick can be applied to determine the value of the private company. When using multiples, private companies are usually adjusted downward because of the lack of liquidity in exchanging shares for cash. Non-financial comparisons might include companies with similar products, markets or industry criteria. Financial comparisons might include size (revenues), EBITDA, cash flow, price to book, price to earnings or M&amp;A comps.</t>
    </r>
  </si>
  <si>
    <r>
      <t>Analysis of historical financial statements.</t>
    </r>
    <r>
      <rPr>
        <sz val="10"/>
        <rFont val="Arial"/>
        <family val="2"/>
      </rPr>
      <t xml:space="preserve"> Ratio analysis such as return on equity or gross margin is often helpful.</t>
    </r>
  </si>
  <si>
    <r>
      <t>Company, competitor and industry information.</t>
    </r>
    <r>
      <rPr>
        <sz val="10"/>
        <rFont val="Arial"/>
        <family val="2"/>
      </rPr>
      <t xml:space="preserve"> How is your business performing, and how does it compare to your competitors? What is the state of your industry? Is your business in a growth industry or a declining one?</t>
    </r>
  </si>
  <si>
    <r>
      <t>Projected financial statements going out three to five years</t>
    </r>
    <r>
      <rPr>
        <sz val="10"/>
        <rFont val="Arial"/>
        <family val="2"/>
      </rPr>
      <t xml:space="preserve"> can be particularly significant, especially if they are recast to reflect the business without owner compensation. By recasting statements, the value can be estimated as if the business were under different ownership or managed under different circumstances.</t>
    </r>
  </si>
  <si>
    <t>built by ngogerty@aol.com using data from NYU stern biz program July. 2002</t>
  </si>
  <si>
    <t>Corporate valuation methodology</t>
  </si>
  <si>
    <t>Company Valuation</t>
  </si>
  <si>
    <t>Risk discount Factor</t>
  </si>
  <si>
    <t xml:space="preserve">Industry multiples </t>
  </si>
  <si>
    <t>Financial performance</t>
  </si>
  <si>
    <t>Industry EBIT multiple</t>
  </si>
  <si>
    <t>Local risk estimate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</si>
</sst>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92" formatCode="&quot;$&quot;#,##0&quot;m&quot;"/>
    <numFmt numFmtId="193" formatCode="&quot;$&quot;#,##0.0&quot;m&quot;"/>
  </numFmts>
  <fonts count="17">
    <font>
      <sz val="10"/>
      <name val="Arial"/>
    </font>
    <font>
      <sz val="10"/>
      <name val="Arial"/>
    </font>
    <font>
      <b/>
      <sz val="12"/>
      <name val="Arial"/>
      <family val="2"/>
    </font>
    <font>
      <b/>
      <sz val="16"/>
      <name val="Arial"/>
      <family val="2"/>
    </font>
    <font>
      <b/>
      <sz val="10"/>
      <name val="Arial"/>
      <family val="2"/>
    </font>
    <font>
      <sz val="8"/>
      <name val="Arial"/>
      <family val="2"/>
    </font>
    <font>
      <b/>
      <sz val="9"/>
      <name val="Geneva"/>
    </font>
    <font>
      <sz val="10"/>
      <color indexed="9"/>
      <name val="Arial"/>
      <family val="2"/>
    </font>
    <font>
      <sz val="22"/>
      <name val="Arial"/>
      <family val="2"/>
    </font>
    <font>
      <sz val="10"/>
      <name val="Arial"/>
      <family val="2"/>
    </font>
    <font>
      <sz val="10"/>
      <color indexed="63"/>
      <name val="Arial"/>
      <family val="2"/>
    </font>
    <font>
      <b/>
      <sz val="10"/>
      <color indexed="63"/>
      <name val="Arial"/>
      <family val="2"/>
    </font>
    <font>
      <b/>
      <i/>
      <sz val="9"/>
      <name val="Geneva"/>
    </font>
    <font>
      <b/>
      <sz val="10"/>
      <name val="Arial"/>
      <family val="2"/>
    </font>
    <font>
      <b/>
      <sz val="18"/>
      <name val="Arial"/>
      <family val="2"/>
    </font>
    <font>
      <sz val="18"/>
      <name val="Arial"/>
      <family val="2"/>
    </font>
    <font>
      <sz val="12"/>
      <name val="Arial"/>
      <family val="2"/>
    </font>
  </fonts>
  <fills count="4">
    <fill>
      <patternFill patternType="none"/>
    </fill>
    <fill>
      <patternFill patternType="gray125"/>
    </fill>
    <fill>
      <patternFill patternType="solid">
        <fgColor indexed="13"/>
        <bgColor indexed="64"/>
      </patternFill>
    </fill>
    <fill>
      <patternFill patternType="solid">
        <fgColor indexed="9"/>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0">
    <xf numFmtId="0" fontId="0" fillId="0" borderId="0" xfId="0"/>
    <xf numFmtId="9" fontId="0" fillId="0" borderId="0" xfId="2" applyFont="1"/>
    <xf numFmtId="0" fontId="0" fillId="0" borderId="0" xfId="0" applyAlignment="1">
      <alignment horizontal="center"/>
    </xf>
    <xf numFmtId="0" fontId="0" fillId="2" borderId="0" xfId="0" applyFill="1"/>
    <xf numFmtId="0" fontId="3" fillId="2" borderId="0" xfId="0" applyFont="1" applyFill="1" applyBorder="1" applyAlignment="1">
      <alignment horizontal="right"/>
    </xf>
    <xf numFmtId="0" fontId="5" fillId="0" borderId="0" xfId="0" applyFont="1"/>
    <xf numFmtId="0" fontId="0" fillId="0" borderId="1" xfId="0" applyBorder="1"/>
    <xf numFmtId="0" fontId="4" fillId="0" borderId="0" xfId="0" applyFont="1" applyAlignment="1">
      <alignment horizontal="right"/>
    </xf>
    <xf numFmtId="0" fontId="0" fillId="0" borderId="2" xfId="0" applyBorder="1"/>
    <xf numFmtId="0" fontId="8" fillId="0" borderId="0" xfId="0" applyFont="1"/>
    <xf numFmtId="0" fontId="9" fillId="0" borderId="0" xfId="0" applyFont="1"/>
    <xf numFmtId="0" fontId="0" fillId="0" borderId="0" xfId="0" applyAlignment="1" applyProtection="1">
      <alignment horizontal="center"/>
      <protection locked="0"/>
    </xf>
    <xf numFmtId="0" fontId="0" fillId="0" borderId="0" xfId="0" applyProtection="1">
      <protection locked="0"/>
    </xf>
    <xf numFmtId="0" fontId="7" fillId="0" borderId="0" xfId="0" applyFont="1" applyProtection="1">
      <protection locked="0"/>
    </xf>
    <xf numFmtId="0" fontId="0" fillId="0" borderId="0" xfId="0" applyAlignment="1">
      <alignment wrapText="1"/>
    </xf>
    <xf numFmtId="0" fontId="0" fillId="0" borderId="0" xfId="0" applyAlignment="1">
      <alignment horizontal="center" wrapText="1"/>
    </xf>
    <xf numFmtId="0" fontId="0" fillId="2" borderId="0" xfId="0" applyFill="1" applyAlignment="1">
      <alignment horizontal="center" wrapText="1"/>
    </xf>
    <xf numFmtId="10" fontId="0" fillId="0" borderId="0" xfId="0" applyNumberFormat="1" applyAlignment="1">
      <alignment horizontal="center" wrapText="1"/>
    </xf>
    <xf numFmtId="0" fontId="0" fillId="0" borderId="3" xfId="0" applyBorder="1"/>
    <xf numFmtId="0" fontId="12" fillId="0" borderId="1" xfId="0" applyFont="1" applyBorder="1"/>
    <xf numFmtId="0" fontId="13" fillId="2" borderId="2" xfId="0" applyFont="1" applyFill="1" applyBorder="1" applyAlignment="1">
      <alignment horizontal="center" wrapText="1"/>
    </xf>
    <xf numFmtId="0" fontId="13" fillId="0" borderId="2" xfId="0" applyFont="1" applyBorder="1" applyAlignment="1">
      <alignment horizontal="center" wrapText="1"/>
    </xf>
    <xf numFmtId="0" fontId="13" fillId="0" borderId="2" xfId="0" applyFont="1" applyBorder="1" applyAlignment="1">
      <alignment wrapText="1"/>
    </xf>
    <xf numFmtId="0" fontId="13" fillId="0" borderId="2" xfId="0" applyFont="1" applyBorder="1"/>
    <xf numFmtId="17" fontId="2" fillId="0" borderId="0" xfId="0" applyNumberFormat="1" applyFont="1" applyAlignment="1">
      <alignment horizontal="center"/>
    </xf>
    <xf numFmtId="192" fontId="2" fillId="0" borderId="0" xfId="1" applyNumberFormat="1" applyFont="1" applyAlignment="1" applyProtection="1">
      <alignment horizontal="center"/>
      <protection locked="0"/>
    </xf>
    <xf numFmtId="193" fontId="2" fillId="2" borderId="0" xfId="0" applyNumberFormat="1" applyFont="1" applyFill="1" applyProtection="1">
      <protection locked="0"/>
    </xf>
    <xf numFmtId="0" fontId="2" fillId="0" borderId="2" xfId="0" applyFont="1" applyBorder="1" applyAlignment="1">
      <alignment horizontal="left"/>
    </xf>
    <xf numFmtId="0" fontId="0" fillId="0" borderId="0" xfId="0" applyBorder="1" applyAlignment="1" applyProtection="1">
      <alignment horizontal="center"/>
      <protection locked="0"/>
    </xf>
    <xf numFmtId="0" fontId="0" fillId="0" borderId="0" xfId="0" applyBorder="1"/>
    <xf numFmtId="0" fontId="0" fillId="0" borderId="0" xfId="0" applyBorder="1" applyAlignment="1">
      <alignment horizontal="center"/>
    </xf>
    <xf numFmtId="43" fontId="2" fillId="0" borderId="0" xfId="1" applyNumberFormat="1" applyFont="1" applyAlignment="1" applyProtection="1">
      <protection locked="0"/>
    </xf>
    <xf numFmtId="43" fontId="2" fillId="0" borderId="0" xfId="0" applyNumberFormat="1" applyFont="1" applyAlignment="1" applyProtection="1">
      <protection locked="0"/>
    </xf>
    <xf numFmtId="9" fontId="2" fillId="0" borderId="0" xfId="2" applyFont="1" applyAlignment="1" applyProtection="1">
      <protection locked="0"/>
    </xf>
    <xf numFmtId="0" fontId="16" fillId="0" borderId="2" xfId="0" applyFont="1" applyBorder="1"/>
    <xf numFmtId="0" fontId="2" fillId="0" borderId="2" xfId="0" applyFont="1" applyBorder="1"/>
    <xf numFmtId="0" fontId="13" fillId="2" borderId="0" xfId="0" applyFont="1" applyFill="1" applyAlignment="1">
      <alignment horizontal="center" wrapText="1"/>
    </xf>
    <xf numFmtId="0" fontId="13" fillId="0" borderId="0" xfId="0" applyFont="1" applyAlignment="1">
      <alignment horizontal="center" wrapText="1"/>
    </xf>
    <xf numFmtId="10" fontId="13" fillId="0" borderId="0" xfId="0" applyNumberFormat="1" applyFont="1" applyAlignment="1">
      <alignment horizontal="center" wrapText="1"/>
    </xf>
    <xf numFmtId="0" fontId="13" fillId="0" borderId="0" xfId="0" applyFont="1" applyAlignment="1">
      <alignment wrapText="1"/>
    </xf>
    <xf numFmtId="0" fontId="13" fillId="0" borderId="0" xfId="0" applyFont="1"/>
    <xf numFmtId="0" fontId="6" fillId="0" borderId="3" xfId="0" applyFont="1" applyBorder="1"/>
    <xf numFmtId="0" fontId="0" fillId="2" borderId="2" xfId="0" applyFill="1" applyBorder="1" applyAlignment="1">
      <alignment horizontal="center" wrapText="1"/>
    </xf>
    <xf numFmtId="0" fontId="0" fillId="0" borderId="2" xfId="0" applyBorder="1" applyAlignment="1">
      <alignment horizontal="center" wrapText="1"/>
    </xf>
    <xf numFmtId="10" fontId="0" fillId="0" borderId="2" xfId="0" applyNumberFormat="1" applyBorder="1" applyAlignment="1">
      <alignment horizontal="center" wrapText="1"/>
    </xf>
    <xf numFmtId="0" fontId="0" fillId="0" borderId="2" xfId="0" applyBorder="1" applyAlignment="1">
      <alignment wrapText="1"/>
    </xf>
    <xf numFmtId="0" fontId="9" fillId="3" borderId="0" xfId="0" applyFont="1" applyFill="1" applyAlignment="1">
      <alignment wrapText="1"/>
    </xf>
    <xf numFmtId="0" fontId="9" fillId="0" borderId="0" xfId="0" applyFont="1"/>
    <xf numFmtId="0" fontId="9" fillId="3" borderId="0" xfId="0" applyFont="1" applyFill="1" applyAlignment="1">
      <alignment horizontal="left" vertical="top" wrapText="1"/>
    </xf>
    <xf numFmtId="0" fontId="4" fillId="3" borderId="0" xfId="0" applyFont="1" applyFill="1" applyAlignment="1">
      <alignment wrapText="1"/>
    </xf>
    <xf numFmtId="0" fontId="4" fillId="3" borderId="0" xfId="0" applyFont="1" applyFill="1" applyAlignment="1">
      <alignment horizontal="left" wrapText="1" indent="1"/>
    </xf>
    <xf numFmtId="0" fontId="9" fillId="3" borderId="0" xfId="0" applyFont="1" applyFill="1" applyAlignment="1">
      <alignment horizontal="left" wrapText="1" indent="1"/>
    </xf>
    <xf numFmtId="0" fontId="2" fillId="3" borderId="0" xfId="0" applyFont="1" applyFill="1" applyAlignment="1">
      <alignment wrapText="1"/>
    </xf>
    <xf numFmtId="0" fontId="2" fillId="0" borderId="0" xfId="0" applyFont="1"/>
    <xf numFmtId="0" fontId="9" fillId="0" borderId="0" xfId="0" applyFont="1" applyAlignment="1">
      <alignment horizontal="left" wrapText="1" indent="1"/>
    </xf>
    <xf numFmtId="0" fontId="9" fillId="0" borderId="0" xfId="0" applyFont="1" applyAlignment="1">
      <alignment horizontal="left" wrapText="1"/>
    </xf>
    <xf numFmtId="0" fontId="14" fillId="0" borderId="2" xfId="0" applyFont="1" applyBorder="1" applyAlignment="1">
      <alignment wrapText="1"/>
    </xf>
    <xf numFmtId="0" fontId="15" fillId="0" borderId="2" xfId="0" applyFont="1" applyBorder="1" applyAlignment="1"/>
    <xf numFmtId="0" fontId="11" fillId="0" borderId="0" xfId="0" applyFont="1" applyAlignment="1">
      <alignment vertical="top" wrapText="1"/>
    </xf>
    <xf numFmtId="0" fontId="10" fillId="0" borderId="0" xfId="0" applyFont="1" applyAlignment="1">
      <alignmen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Scroll" dx="16" fmlaLink="$D$5" horiz="1" max="400" page="10" val="16"/>
</file>

<file path=xl/ctrlProps/ctrlProp2.xml><?xml version="1.0" encoding="utf-8"?>
<formControlPr xmlns="http://schemas.microsoft.com/office/spreadsheetml/2009/9/main" objectType="Scroll" dx="16" fmlaLink="$D$6" horiz="1" max="100" page="10" val="3"/>
</file>

<file path=xl/ctrlProps/ctrlProp3.xml><?xml version="1.0" encoding="utf-8"?>
<formControlPr xmlns="http://schemas.microsoft.com/office/spreadsheetml/2009/9/main" objectType="Drop" dropLines="30" dropStyle="combo" dx="22" fmlaLink="$E$11" fmlaRange="Datatables!$A$8:$A$108" sel="34" val="33"/>
</file>

<file path=xl/ctrlProps/ctrlProp4.xml><?xml version="1.0" encoding="utf-8"?>
<formControlPr xmlns="http://schemas.microsoft.com/office/spreadsheetml/2009/9/main" objectType="Scroll" dx="16" fmlaLink="$E$15" horiz="1" max="50" page="10" val="1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0</xdr:rowOff>
        </xdr:from>
        <xdr:to>
          <xdr:col>4</xdr:col>
          <xdr:colOff>857250</xdr:colOff>
          <xdr:row>4</xdr:row>
          <xdr:rowOff>171450</xdr:rowOff>
        </xdr:to>
        <xdr:sp macro="" textlink="">
          <xdr:nvSpPr>
            <xdr:cNvPr id="1028" name="Scroll Bar 4" hidden="1">
              <a:extLst>
                <a:ext uri="{63B3BB69-23CF-44E3-9099-C40C66FF867C}">
                  <a14:compatExt spid="_x0000_s1028"/>
                </a:ext>
                <a:ext uri="{FF2B5EF4-FFF2-40B4-BE49-F238E27FC236}">
                  <a16:creationId xmlns:a16="http://schemas.microsoft.com/office/drawing/2014/main" id="{3E85F97C-EA23-4D8E-9F1C-BF50A461093B}"/>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xdr:row>
          <xdr:rowOff>9525</xdr:rowOff>
        </xdr:from>
        <xdr:to>
          <xdr:col>4</xdr:col>
          <xdr:colOff>857250</xdr:colOff>
          <xdr:row>5</xdr:row>
          <xdr:rowOff>180975</xdr:rowOff>
        </xdr:to>
        <xdr:sp macro="" textlink="">
          <xdr:nvSpPr>
            <xdr:cNvPr id="1029" name="Scroll Bar 5" hidden="1">
              <a:extLst>
                <a:ext uri="{63B3BB69-23CF-44E3-9099-C40C66FF867C}">
                  <a14:compatExt spid="_x0000_s1029"/>
                </a:ext>
                <a:ext uri="{FF2B5EF4-FFF2-40B4-BE49-F238E27FC236}">
                  <a16:creationId xmlns:a16="http://schemas.microsoft.com/office/drawing/2014/main" id="{186BB6A1-B5AA-499D-8184-2AA19135958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xdr:row>
          <xdr:rowOff>0</xdr:rowOff>
        </xdr:from>
        <xdr:to>
          <xdr:col>4</xdr:col>
          <xdr:colOff>876300</xdr:colOff>
          <xdr:row>9</xdr:row>
          <xdr:rowOff>209550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E96663A3-E7E5-4FEF-8595-14190573CC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14</xdr:row>
          <xdr:rowOff>9525</xdr:rowOff>
        </xdr:from>
        <xdr:to>
          <xdr:col>4</xdr:col>
          <xdr:colOff>876300</xdr:colOff>
          <xdr:row>14</xdr:row>
          <xdr:rowOff>180975</xdr:rowOff>
        </xdr:to>
        <xdr:sp macro="" textlink="">
          <xdr:nvSpPr>
            <xdr:cNvPr id="1031" name="Scroll Bar 7" hidden="1">
              <a:extLst>
                <a:ext uri="{63B3BB69-23CF-44E3-9099-C40C66FF867C}">
                  <a14:compatExt spid="_x0000_s1031"/>
                </a:ext>
                <a:ext uri="{FF2B5EF4-FFF2-40B4-BE49-F238E27FC236}">
                  <a16:creationId xmlns:a16="http://schemas.microsoft.com/office/drawing/2014/main" id="{1B03A495-68E3-4E50-A25C-DEB66B384EC3}"/>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9"/>
  <sheetViews>
    <sheetView showGridLines="0" tabSelected="1" workbookViewId="0">
      <selection activeCell="B13" sqref="B13:D13"/>
    </sheetView>
  </sheetViews>
  <sheetFormatPr defaultRowHeight="12.75"/>
  <cols>
    <col min="4" max="4" width="61" style="10" customWidth="1"/>
  </cols>
  <sheetData>
    <row r="1" spans="2:4" ht="31.5" customHeight="1">
      <c r="B1" s="56" t="s">
        <v>3</v>
      </c>
      <c r="C1" s="57"/>
      <c r="D1" s="57"/>
    </row>
    <row r="2" spans="2:4" ht="42" customHeight="1">
      <c r="B2" s="58" t="s">
        <v>4</v>
      </c>
      <c r="C2" s="47"/>
      <c r="D2" s="47"/>
    </row>
    <row r="3" spans="2:4">
      <c r="B3" s="59" t="s">
        <v>5</v>
      </c>
      <c r="C3" s="47"/>
      <c r="D3" s="47"/>
    </row>
    <row r="4" spans="2:4" ht="90" customHeight="1">
      <c r="B4" s="55" t="s">
        <v>6</v>
      </c>
      <c r="C4" s="47"/>
      <c r="D4" s="47"/>
    </row>
    <row r="5" spans="2:4" ht="42.75" customHeight="1">
      <c r="B5" s="55" t="s">
        <v>7</v>
      </c>
      <c r="C5" s="47"/>
      <c r="D5" s="47"/>
    </row>
    <row r="6" spans="2:4" ht="32.25" customHeight="1">
      <c r="B6" s="54" t="s">
        <v>8</v>
      </c>
      <c r="C6" s="47"/>
      <c r="D6" s="47"/>
    </row>
    <row r="7" spans="2:4">
      <c r="B7" s="54"/>
      <c r="C7" s="47"/>
      <c r="D7" s="47"/>
    </row>
    <row r="8" spans="2:4" ht="24.75" customHeight="1">
      <c r="B8" s="54" t="s">
        <v>9</v>
      </c>
      <c r="C8" s="47"/>
      <c r="D8" s="47"/>
    </row>
    <row r="9" spans="2:4" ht="54.75" customHeight="1">
      <c r="B9" s="54" t="s">
        <v>10</v>
      </c>
      <c r="C9" s="47"/>
      <c r="D9" s="47"/>
    </row>
    <row r="10" spans="2:4" ht="66" customHeight="1">
      <c r="B10" s="46" t="s">
        <v>11</v>
      </c>
      <c r="C10" s="47"/>
      <c r="D10" s="47"/>
    </row>
    <row r="11" spans="2:4">
      <c r="B11" s="46"/>
      <c r="C11" s="47"/>
      <c r="D11" s="47"/>
    </row>
    <row r="12" spans="2:4" ht="15" customHeight="1">
      <c r="B12" s="52" t="s">
        <v>12</v>
      </c>
      <c r="C12" s="53"/>
      <c r="D12" s="53"/>
    </row>
    <row r="13" spans="2:4" ht="49.5" customHeight="1">
      <c r="B13" s="50" t="s">
        <v>133</v>
      </c>
      <c r="C13" s="47"/>
      <c r="D13" s="47"/>
    </row>
    <row r="14" spans="2:4" ht="39.75" customHeight="1">
      <c r="B14" s="50" t="s">
        <v>132</v>
      </c>
      <c r="C14" s="47"/>
      <c r="D14" s="47"/>
    </row>
    <row r="15" spans="2:4">
      <c r="B15" s="51"/>
      <c r="C15" s="47"/>
      <c r="D15" s="47"/>
    </row>
    <row r="16" spans="2:4" ht="49.5" customHeight="1">
      <c r="B16" s="50" t="s">
        <v>134</v>
      </c>
      <c r="C16" s="47"/>
      <c r="D16" s="47"/>
    </row>
    <row r="17" spans="2:4">
      <c r="B17" s="51"/>
      <c r="C17" s="47"/>
      <c r="D17" s="47"/>
    </row>
    <row r="18" spans="2:4" ht="12.75" customHeight="1">
      <c r="B18" s="50" t="s">
        <v>13</v>
      </c>
      <c r="C18" s="47"/>
      <c r="D18" s="47"/>
    </row>
    <row r="19" spans="2:4" ht="27" customHeight="1">
      <c r="B19" s="46" t="s">
        <v>14</v>
      </c>
      <c r="C19" s="47"/>
      <c r="D19" s="47"/>
    </row>
    <row r="20" spans="2:4">
      <c r="B20" s="46"/>
      <c r="C20" s="47"/>
      <c r="D20" s="47"/>
    </row>
    <row r="21" spans="2:4" ht="99" customHeight="1">
      <c r="B21" s="49" t="s">
        <v>129</v>
      </c>
      <c r="C21" s="47"/>
      <c r="D21" s="47"/>
    </row>
    <row r="22" spans="2:4">
      <c r="B22" s="46"/>
      <c r="C22" s="47"/>
      <c r="D22" s="47"/>
    </row>
    <row r="23" spans="2:4" ht="87" customHeight="1">
      <c r="B23" s="49" t="s">
        <v>131</v>
      </c>
      <c r="C23" s="47"/>
      <c r="D23" s="47"/>
    </row>
    <row r="24" spans="2:4" ht="68.25" customHeight="1">
      <c r="B24" s="49" t="s">
        <v>130</v>
      </c>
      <c r="C24" s="47"/>
      <c r="D24" s="47"/>
    </row>
    <row r="25" spans="2:4" ht="13.5" customHeight="1">
      <c r="B25" s="46"/>
      <c r="C25" s="47"/>
      <c r="D25" s="47"/>
    </row>
    <row r="26" spans="2:4" ht="92.25" customHeight="1">
      <c r="B26" s="46" t="s">
        <v>15</v>
      </c>
      <c r="C26" s="47"/>
      <c r="D26" s="47"/>
    </row>
    <row r="27" spans="2:4">
      <c r="B27" s="46"/>
      <c r="C27" s="47"/>
      <c r="D27" s="47"/>
    </row>
    <row r="28" spans="2:4" ht="66" customHeight="1">
      <c r="B28" s="46" t="s">
        <v>16</v>
      </c>
      <c r="C28" s="47"/>
      <c r="D28" s="47"/>
    </row>
    <row r="29" spans="2:4">
      <c r="B29" s="48"/>
      <c r="C29" s="47"/>
      <c r="D29" s="47"/>
    </row>
  </sheetData>
  <mergeCells count="29">
    <mergeCell ref="B6:D6"/>
    <mergeCell ref="B4:D4"/>
    <mergeCell ref="B10:D10"/>
    <mergeCell ref="B11:D11"/>
    <mergeCell ref="B1:D1"/>
    <mergeCell ref="B2:D2"/>
    <mergeCell ref="B3:D3"/>
    <mergeCell ref="B5:D5"/>
    <mergeCell ref="B13:D13"/>
    <mergeCell ref="B14:D14"/>
    <mergeCell ref="B15:D15"/>
    <mergeCell ref="B12:D12"/>
    <mergeCell ref="B7:D7"/>
    <mergeCell ref="B8:D8"/>
    <mergeCell ref="B9:D9"/>
    <mergeCell ref="B19:D19"/>
    <mergeCell ref="B20:D20"/>
    <mergeCell ref="B21:D21"/>
    <mergeCell ref="B22:D22"/>
    <mergeCell ref="B16:D16"/>
    <mergeCell ref="B17:D17"/>
    <mergeCell ref="B18:D18"/>
    <mergeCell ref="B26:D26"/>
    <mergeCell ref="B27:D27"/>
    <mergeCell ref="B28:D28"/>
    <mergeCell ref="B29:D29"/>
    <mergeCell ref="B23:D23"/>
    <mergeCell ref="B24:D24"/>
    <mergeCell ref="B25:D25"/>
  </mergeCells>
  <phoneticPr fontId="0" type="noConversion"/>
  <pageMargins left="0.75" right="0.75" top="1" bottom="1" header="0.5" footer="0.5"/>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4"/>
  <sheetViews>
    <sheetView showGridLines="0" topLeftCell="A9" zoomScale="140" workbookViewId="0">
      <selection activeCell="F11" sqref="F11"/>
    </sheetView>
  </sheetViews>
  <sheetFormatPr defaultColWidth="0" defaultRowHeight="12.75" zeroHeight="1"/>
  <cols>
    <col min="1" max="1" width="6.7109375" customWidth="1"/>
    <col min="2" max="2" width="14.28515625" customWidth="1"/>
    <col min="3" max="3" width="22.5703125" customWidth="1"/>
    <col min="4" max="4" width="11" style="2" customWidth="1"/>
    <col min="5" max="5" width="13.28515625" customWidth="1"/>
    <col min="6" max="6" width="19" customWidth="1"/>
    <col min="7" max="7" width="9.140625" customWidth="1"/>
    <col min="8" max="9" width="0" hidden="1" customWidth="1"/>
    <col min="10" max="10" width="17.7109375" hidden="1" customWidth="1"/>
  </cols>
  <sheetData>
    <row r="1" spans="2:6" ht="27">
      <c r="B1" s="9" t="s">
        <v>136</v>
      </c>
    </row>
    <row r="2" spans="2:6"/>
    <row r="3" spans="2:6"/>
    <row r="4" spans="2:6" ht="15.75">
      <c r="B4" s="27" t="s">
        <v>140</v>
      </c>
      <c r="C4" s="8"/>
      <c r="D4" s="30"/>
      <c r="E4" s="29"/>
    </row>
    <row r="5" spans="2:6" ht="15.75">
      <c r="C5" s="7" t="s">
        <v>0</v>
      </c>
      <c r="D5" s="25">
        <v>16</v>
      </c>
    </row>
    <row r="6" spans="2:6" ht="15.75">
      <c r="C6" s="7" t="s">
        <v>128</v>
      </c>
      <c r="D6" s="25">
        <v>3</v>
      </c>
    </row>
    <row r="7" spans="2:6">
      <c r="D7" s="11"/>
    </row>
    <row r="8" spans="2:6">
      <c r="D8" s="11"/>
    </row>
    <row r="9" spans="2:6" ht="15.75">
      <c r="B9" s="27" t="s">
        <v>139</v>
      </c>
      <c r="C9" s="8"/>
      <c r="D9" s="28"/>
      <c r="E9" s="29"/>
    </row>
    <row r="10" spans="2:6" ht="18" customHeight="1">
      <c r="C10" s="7" t="s">
        <v>126</v>
      </c>
      <c r="D10" s="11"/>
      <c r="E10" s="12"/>
      <c r="F10" s="12"/>
    </row>
    <row r="11" spans="2:6" ht="21.75" customHeight="1">
      <c r="C11" s="7" t="s">
        <v>1</v>
      </c>
      <c r="D11" s="31">
        <f ca="1">OFFSET(Datatables!A7,E11,5)</f>
        <v>2.02</v>
      </c>
      <c r="E11" s="13">
        <v>34</v>
      </c>
      <c r="F11" s="12"/>
    </row>
    <row r="12" spans="2:6" ht="21.75" customHeight="1">
      <c r="C12" s="7" t="s">
        <v>141</v>
      </c>
      <c r="D12" s="32">
        <f ca="1">OFFSET(Datatables!A7,E11,3)</f>
        <v>48.95</v>
      </c>
    </row>
    <row r="13" spans="2:6" ht="21.75" customHeight="1"/>
    <row r="14" spans="2:6" ht="15.75">
      <c r="B14" s="35" t="s">
        <v>142</v>
      </c>
      <c r="C14" s="34"/>
    </row>
    <row r="15" spans="2:6" ht="15.75">
      <c r="C15" s="7" t="s">
        <v>138</v>
      </c>
      <c r="D15" s="33">
        <f>E15/100</f>
        <v>0.1</v>
      </c>
      <c r="E15" s="1">
        <v>10</v>
      </c>
    </row>
    <row r="16" spans="2:6" ht="20.25">
      <c r="B16" s="3"/>
      <c r="C16" s="4" t="s">
        <v>137</v>
      </c>
      <c r="D16" s="26">
        <f ca="1">(((revmultiple*D5)+(D6*pemultiple))/2)*(1-liquiditypremium)</f>
        <v>80.626500000000007</v>
      </c>
    </row>
    <row r="17" spans="2:2"/>
    <row r="18" spans="2:2"/>
    <row r="19" spans="2:2">
      <c r="B19" s="5" t="s">
        <v>2</v>
      </c>
    </row>
    <row r="20" spans="2:2">
      <c r="B20" s="5" t="s">
        <v>135</v>
      </c>
    </row>
    <row r="21" spans="2:2"/>
    <row r="22" spans="2:2"/>
    <row r="23" spans="2:2"/>
    <row r="24" spans="2:2"/>
  </sheetData>
  <phoneticPr fontId="0" type="noConversion"/>
  <pageMargins left="0.45" right="0.49" top="1" bottom="1" header="0.5" footer="0.5"/>
  <pageSetup paperSize="9" scale="15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8" r:id="rId4" name="Scroll Bar 4">
              <controlPr defaultSize="0" autoPict="0">
                <anchor moveWithCells="1">
                  <from>
                    <xdr:col>4</xdr:col>
                    <xdr:colOff>9525</xdr:colOff>
                    <xdr:row>4</xdr:row>
                    <xdr:rowOff>0</xdr:rowOff>
                  </from>
                  <to>
                    <xdr:col>4</xdr:col>
                    <xdr:colOff>857250</xdr:colOff>
                    <xdr:row>4</xdr:row>
                    <xdr:rowOff>171450</xdr:rowOff>
                  </to>
                </anchor>
              </controlPr>
            </control>
          </mc:Choice>
        </mc:AlternateContent>
        <mc:AlternateContent xmlns:mc="http://schemas.openxmlformats.org/markup-compatibility/2006">
          <mc:Choice Requires="x14">
            <control shapeId="1029" r:id="rId5" name="Scroll Bar 5">
              <controlPr defaultSize="0" autoPict="0">
                <anchor moveWithCells="1">
                  <from>
                    <xdr:col>4</xdr:col>
                    <xdr:colOff>9525</xdr:colOff>
                    <xdr:row>5</xdr:row>
                    <xdr:rowOff>9525</xdr:rowOff>
                  </from>
                  <to>
                    <xdr:col>4</xdr:col>
                    <xdr:colOff>857250</xdr:colOff>
                    <xdr:row>5</xdr:row>
                    <xdr:rowOff>180975</xdr:rowOff>
                  </to>
                </anchor>
              </controlPr>
            </control>
          </mc:Choice>
        </mc:AlternateContent>
        <mc:AlternateContent xmlns:mc="http://schemas.openxmlformats.org/markup-compatibility/2006">
          <mc:Choice Requires="x14">
            <control shapeId="1030" r:id="rId6" name="Drop Down 6">
              <controlPr locked="0" defaultSize="0" autoLine="0" autoPict="0">
                <anchor moveWithCells="1">
                  <from>
                    <xdr:col>3</xdr:col>
                    <xdr:colOff>47625</xdr:colOff>
                    <xdr:row>9</xdr:row>
                    <xdr:rowOff>0</xdr:rowOff>
                  </from>
                  <to>
                    <xdr:col>4</xdr:col>
                    <xdr:colOff>876300</xdr:colOff>
                    <xdr:row>9</xdr:row>
                    <xdr:rowOff>209550</xdr:rowOff>
                  </to>
                </anchor>
              </controlPr>
            </control>
          </mc:Choice>
        </mc:AlternateContent>
        <mc:AlternateContent xmlns:mc="http://schemas.openxmlformats.org/markup-compatibility/2006">
          <mc:Choice Requires="x14">
            <control shapeId="1031" r:id="rId7" name="Scroll Bar 7">
              <controlPr defaultSize="0" autoPict="0">
                <anchor moveWithCells="1">
                  <from>
                    <xdr:col>4</xdr:col>
                    <xdr:colOff>9525</xdr:colOff>
                    <xdr:row>14</xdr:row>
                    <xdr:rowOff>9525</xdr:rowOff>
                  </from>
                  <to>
                    <xdr:col>4</xdr:col>
                    <xdr:colOff>876300</xdr:colOff>
                    <xdr:row>14</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108"/>
  <sheetViews>
    <sheetView showGridLines="0" topLeftCell="A13" workbookViewId="0">
      <pane ySplit="4080" topLeftCell="A96"/>
      <selection activeCell="A7" sqref="A7"/>
      <selection pane="bottomLeft" activeCell="F110" sqref="F110"/>
    </sheetView>
  </sheetViews>
  <sheetFormatPr defaultRowHeight="12.75"/>
  <cols>
    <col min="1" max="1" width="19.28515625" customWidth="1"/>
    <col min="2" max="2" width="9.140625" style="3"/>
    <col min="3" max="3" width="15" style="3" customWidth="1"/>
    <col min="4" max="4" width="12.42578125" style="3" customWidth="1"/>
    <col min="5" max="5" width="14.7109375" style="3" customWidth="1"/>
    <col min="6" max="6" width="11" customWidth="1"/>
    <col min="7" max="8" width="11.140625" customWidth="1"/>
  </cols>
  <sheetData>
    <row r="6" spans="1:12" ht="15.75">
      <c r="A6" s="24">
        <v>44013</v>
      </c>
    </row>
    <row r="7" spans="1:12" s="23" customFormat="1" ht="25.5">
      <c r="A7" s="19" t="s">
        <v>17</v>
      </c>
      <c r="B7" s="20" t="s">
        <v>18</v>
      </c>
      <c r="C7" s="20" t="s">
        <v>123</v>
      </c>
      <c r="D7" s="20" t="s">
        <v>124</v>
      </c>
      <c r="E7" s="20" t="s">
        <v>125</v>
      </c>
      <c r="F7" s="21" t="s">
        <v>19</v>
      </c>
      <c r="G7" s="21" t="s">
        <v>20</v>
      </c>
      <c r="H7" s="21" t="s">
        <v>21</v>
      </c>
      <c r="I7" s="22"/>
      <c r="J7" s="21"/>
      <c r="K7" s="21"/>
      <c r="L7" s="21"/>
    </row>
    <row r="8" spans="1:12">
      <c r="A8" s="18" t="s">
        <v>22</v>
      </c>
      <c r="B8" s="16">
        <v>32</v>
      </c>
      <c r="C8" s="16">
        <v>7.29</v>
      </c>
      <c r="D8" s="16">
        <v>10.18</v>
      </c>
      <c r="E8" s="16">
        <v>19.21</v>
      </c>
      <c r="F8" s="15">
        <v>1.31</v>
      </c>
      <c r="G8" s="17">
        <v>2.07E-2</v>
      </c>
      <c r="H8" s="17">
        <v>0.13070000000000001</v>
      </c>
      <c r="I8" s="14"/>
      <c r="J8" s="15"/>
      <c r="K8" s="15"/>
      <c r="L8" s="17"/>
    </row>
    <row r="9" spans="1:12">
      <c r="A9" s="6" t="s">
        <v>23</v>
      </c>
      <c r="B9" s="16">
        <v>67</v>
      </c>
      <c r="C9" s="16">
        <v>7.55</v>
      </c>
      <c r="D9" s="16">
        <v>9.89</v>
      </c>
      <c r="E9" s="16">
        <v>14.97</v>
      </c>
      <c r="F9" s="15">
        <v>0.88</v>
      </c>
      <c r="G9" s="17">
        <v>3.5099999999999999E-2</v>
      </c>
      <c r="H9" s="17">
        <v>0.1522</v>
      </c>
      <c r="I9" s="14"/>
      <c r="J9" s="15"/>
      <c r="K9" s="15"/>
      <c r="L9" s="17"/>
    </row>
    <row r="10" spans="1:12">
      <c r="A10" s="6" t="s">
        <v>24</v>
      </c>
      <c r="B10" s="16">
        <v>43</v>
      </c>
      <c r="C10" s="16">
        <v>4.42</v>
      </c>
      <c r="D10" s="16">
        <v>7.54</v>
      </c>
      <c r="E10" s="16">
        <v>11.77</v>
      </c>
      <c r="F10" s="15">
        <v>0.35</v>
      </c>
      <c r="G10" s="17">
        <v>-1.78E-2</v>
      </c>
      <c r="H10" s="17">
        <v>0.19170000000000001</v>
      </c>
      <c r="I10" s="14"/>
      <c r="J10" s="15"/>
      <c r="K10" s="15"/>
      <c r="L10" s="17"/>
    </row>
    <row r="11" spans="1:12">
      <c r="A11" s="6" t="s">
        <v>25</v>
      </c>
      <c r="B11" s="16">
        <v>55</v>
      </c>
      <c r="C11" s="16">
        <v>9.67</v>
      </c>
      <c r="D11" s="16">
        <v>11.94</v>
      </c>
      <c r="E11" s="16">
        <v>18.670000000000002</v>
      </c>
      <c r="F11" s="15">
        <v>1.29</v>
      </c>
      <c r="G11" s="17">
        <v>1.8599999999999998E-2</v>
      </c>
      <c r="H11" s="17">
        <v>0.1081</v>
      </c>
      <c r="I11" s="14"/>
      <c r="J11" s="15"/>
      <c r="K11" s="15"/>
      <c r="L11" s="17"/>
    </row>
    <row r="12" spans="1:12">
      <c r="A12" s="6" t="s">
        <v>26</v>
      </c>
      <c r="B12" s="16">
        <v>21</v>
      </c>
      <c r="C12" s="16">
        <v>5.23</v>
      </c>
      <c r="D12" s="16">
        <v>7.73</v>
      </c>
      <c r="E12" s="16">
        <v>11.37</v>
      </c>
      <c r="F12" s="15">
        <v>0.38</v>
      </c>
      <c r="G12" s="17">
        <v>-2.5000000000000001E-3</v>
      </c>
      <c r="H12" s="17">
        <v>0.1198</v>
      </c>
      <c r="I12" s="14"/>
      <c r="J12" s="15"/>
      <c r="K12" s="15"/>
      <c r="L12" s="17"/>
    </row>
    <row r="13" spans="1:12">
      <c r="A13" s="6" t="s">
        <v>27</v>
      </c>
      <c r="B13" s="16">
        <v>67</v>
      </c>
      <c r="C13" s="16">
        <v>4.12</v>
      </c>
      <c r="D13" s="16">
        <v>5.86</v>
      </c>
      <c r="E13" s="16">
        <v>9.01</v>
      </c>
      <c r="F13" s="15">
        <v>0.34</v>
      </c>
      <c r="G13" s="17">
        <v>4.7999999999999996E-3</v>
      </c>
      <c r="H13" s="17">
        <v>0.12859999999999999</v>
      </c>
      <c r="I13" s="14"/>
      <c r="J13" s="15"/>
      <c r="K13" s="15"/>
      <c r="L13" s="17"/>
    </row>
    <row r="14" spans="1:12">
      <c r="A14" s="6" t="s">
        <v>28</v>
      </c>
      <c r="B14" s="16">
        <v>449</v>
      </c>
      <c r="C14" s="16">
        <v>8.59</v>
      </c>
      <c r="D14" s="16">
        <v>8.59</v>
      </c>
      <c r="E14" s="16">
        <v>12.86</v>
      </c>
      <c r="F14" s="15" t="s">
        <v>29</v>
      </c>
      <c r="G14" s="15" t="s">
        <v>29</v>
      </c>
      <c r="H14" s="17">
        <v>0.1052</v>
      </c>
      <c r="I14" s="14"/>
      <c r="J14" s="15"/>
      <c r="K14" s="15"/>
      <c r="L14" s="15"/>
    </row>
    <row r="15" spans="1:12">
      <c r="A15" s="6" t="s">
        <v>30</v>
      </c>
      <c r="B15" s="16">
        <v>8</v>
      </c>
      <c r="C15" s="16">
        <v>5.63</v>
      </c>
      <c r="D15" s="16">
        <v>5.63</v>
      </c>
      <c r="E15" s="16">
        <v>7.07</v>
      </c>
      <c r="F15" s="15" t="s">
        <v>29</v>
      </c>
      <c r="G15" s="15" t="s">
        <v>29</v>
      </c>
      <c r="H15" s="17">
        <v>0.1142</v>
      </c>
      <c r="I15" s="14"/>
      <c r="J15" s="15"/>
      <c r="K15" s="15"/>
      <c r="L15" s="15"/>
    </row>
    <row r="16" spans="1:12">
      <c r="A16" s="6" t="s">
        <v>31</v>
      </c>
      <c r="B16" s="16">
        <v>5</v>
      </c>
      <c r="C16" s="16">
        <v>5.71</v>
      </c>
      <c r="D16" s="16">
        <v>5.71</v>
      </c>
      <c r="E16" s="16">
        <v>7.61</v>
      </c>
      <c r="F16" s="15" t="s">
        <v>29</v>
      </c>
      <c r="G16" s="15" t="s">
        <v>29</v>
      </c>
      <c r="H16" s="17">
        <v>0.115</v>
      </c>
      <c r="I16" s="14"/>
      <c r="J16" s="15"/>
      <c r="K16" s="15"/>
      <c r="L16" s="15"/>
    </row>
    <row r="17" spans="1:12">
      <c r="A17" s="6" t="s">
        <v>32</v>
      </c>
      <c r="B17" s="16">
        <v>34</v>
      </c>
      <c r="C17" s="16">
        <v>9.5399999999999991</v>
      </c>
      <c r="D17" s="16">
        <v>9.5399999999999991</v>
      </c>
      <c r="E17" s="16">
        <v>14.1</v>
      </c>
      <c r="F17" s="15" t="s">
        <v>29</v>
      </c>
      <c r="G17" s="15" t="s">
        <v>29</v>
      </c>
      <c r="H17" s="17">
        <v>0.10059999999999999</v>
      </c>
      <c r="I17" s="14"/>
      <c r="J17" s="15"/>
      <c r="K17" s="15"/>
      <c r="L17" s="15"/>
    </row>
    <row r="18" spans="1:12">
      <c r="A18" s="6" t="s">
        <v>33</v>
      </c>
      <c r="B18" s="16">
        <v>21</v>
      </c>
      <c r="C18" s="16">
        <v>8.67</v>
      </c>
      <c r="D18" s="16">
        <v>10.57</v>
      </c>
      <c r="E18" s="16">
        <v>16.37</v>
      </c>
      <c r="F18" s="15">
        <v>2.1800000000000002</v>
      </c>
      <c r="G18" s="17">
        <v>3.5400000000000001E-2</v>
      </c>
      <c r="H18" s="17">
        <v>0.11</v>
      </c>
      <c r="I18" s="14"/>
      <c r="J18" s="15"/>
      <c r="K18" s="15"/>
      <c r="L18" s="17"/>
    </row>
    <row r="19" spans="1:12">
      <c r="A19" s="6" t="s">
        <v>34</v>
      </c>
      <c r="B19" s="16">
        <v>21</v>
      </c>
      <c r="C19" s="16">
        <v>12.83</v>
      </c>
      <c r="D19" s="16">
        <v>16.41</v>
      </c>
      <c r="E19" s="16">
        <v>23.5</v>
      </c>
      <c r="F19" s="15">
        <v>2.87</v>
      </c>
      <c r="G19" s="17">
        <v>4.2000000000000003E-2</v>
      </c>
      <c r="H19" s="17">
        <v>0.20169999999999999</v>
      </c>
      <c r="I19" s="14"/>
      <c r="J19" s="15"/>
      <c r="K19" s="15"/>
      <c r="L19" s="17"/>
    </row>
    <row r="20" spans="1:12">
      <c r="A20" s="6" t="s">
        <v>35</v>
      </c>
      <c r="B20" s="16">
        <v>78</v>
      </c>
      <c r="C20" s="16">
        <v>17.32</v>
      </c>
      <c r="D20" s="16">
        <v>24.75</v>
      </c>
      <c r="E20" s="16">
        <v>60.09</v>
      </c>
      <c r="F20" s="15">
        <v>5.68</v>
      </c>
      <c r="G20" s="17">
        <v>3.27E-2</v>
      </c>
      <c r="H20" s="17">
        <v>0.36309999999999998</v>
      </c>
      <c r="I20" s="14"/>
      <c r="J20" s="15"/>
      <c r="K20" s="15"/>
      <c r="L20" s="17"/>
    </row>
    <row r="21" spans="1:12">
      <c r="A21" s="6" t="s">
        <v>36</v>
      </c>
      <c r="B21" s="16">
        <v>54</v>
      </c>
      <c r="C21" s="16">
        <v>5.39</v>
      </c>
      <c r="D21" s="16">
        <v>7.19</v>
      </c>
      <c r="E21" s="16">
        <v>10.86</v>
      </c>
      <c r="F21" s="15">
        <v>0.6</v>
      </c>
      <c r="G21" s="17">
        <v>1.38E-2</v>
      </c>
      <c r="H21" s="17">
        <v>0.13239999999999999</v>
      </c>
      <c r="I21" s="14"/>
      <c r="J21" s="15"/>
      <c r="K21" s="15"/>
      <c r="L21" s="17"/>
    </row>
    <row r="22" spans="1:12">
      <c r="A22" s="6" t="s">
        <v>37</v>
      </c>
      <c r="B22" s="16">
        <v>28</v>
      </c>
      <c r="C22" s="16">
        <v>5.88</v>
      </c>
      <c r="D22" s="16">
        <v>13.8</v>
      </c>
      <c r="E22" s="16">
        <v>14.68</v>
      </c>
      <c r="F22" s="15">
        <v>1.54</v>
      </c>
      <c r="G22" s="17">
        <v>-8.2699999999999996E-2</v>
      </c>
      <c r="H22" s="17">
        <v>0.15210000000000001</v>
      </c>
      <c r="I22" s="14"/>
      <c r="J22" s="15"/>
      <c r="K22" s="15"/>
      <c r="L22" s="17"/>
    </row>
    <row r="23" spans="1:12">
      <c r="A23" s="6" t="s">
        <v>38</v>
      </c>
      <c r="B23" s="16">
        <v>12</v>
      </c>
      <c r="C23" s="16">
        <v>4.37</v>
      </c>
      <c r="D23" s="16">
        <v>5.74</v>
      </c>
      <c r="E23" s="16">
        <v>9.2799999999999994</v>
      </c>
      <c r="F23" s="15">
        <v>1.17</v>
      </c>
      <c r="G23" s="17">
        <v>4.2599999999999999E-2</v>
      </c>
      <c r="H23" s="17">
        <v>8.1900000000000001E-2</v>
      </c>
      <c r="I23" s="14"/>
      <c r="J23" s="15"/>
      <c r="K23" s="15"/>
      <c r="L23" s="17"/>
    </row>
    <row r="24" spans="1:12">
      <c r="A24" s="6" t="s">
        <v>39</v>
      </c>
      <c r="B24" s="16">
        <v>16</v>
      </c>
      <c r="C24" s="16">
        <v>4.99</v>
      </c>
      <c r="D24" s="16">
        <v>6.92</v>
      </c>
      <c r="E24" s="16">
        <v>10.28</v>
      </c>
      <c r="F24" s="15">
        <v>0.98</v>
      </c>
      <c r="G24" s="17">
        <v>2.7799999999999998E-2</v>
      </c>
      <c r="H24" s="17">
        <v>9.9400000000000002E-2</v>
      </c>
      <c r="I24" s="14"/>
      <c r="J24" s="15"/>
      <c r="K24" s="15"/>
      <c r="L24" s="17"/>
    </row>
    <row r="25" spans="1:12">
      <c r="A25" s="6" t="s">
        <v>40</v>
      </c>
      <c r="B25" s="16">
        <v>23</v>
      </c>
      <c r="C25" s="16">
        <v>4.84</v>
      </c>
      <c r="D25" s="16">
        <v>6.92</v>
      </c>
      <c r="E25" s="16">
        <v>10.36</v>
      </c>
      <c r="F25" s="15">
        <v>0.82</v>
      </c>
      <c r="G25" s="17">
        <v>3.7000000000000002E-3</v>
      </c>
      <c r="H25" s="17">
        <v>0.14940000000000001</v>
      </c>
      <c r="I25" s="14"/>
      <c r="J25" s="15"/>
      <c r="K25" s="15"/>
      <c r="L25" s="17"/>
    </row>
    <row r="26" spans="1:12">
      <c r="A26" s="6" t="s">
        <v>41</v>
      </c>
      <c r="B26" s="16">
        <v>33</v>
      </c>
      <c r="C26" s="16">
        <v>6.96</v>
      </c>
      <c r="D26" s="16">
        <v>9.49</v>
      </c>
      <c r="E26" s="16">
        <v>15.52</v>
      </c>
      <c r="F26" s="15">
        <v>1.54</v>
      </c>
      <c r="G26" s="17">
        <v>2.5399999999999999E-2</v>
      </c>
      <c r="H26" s="17">
        <v>0.115</v>
      </c>
      <c r="I26" s="14"/>
      <c r="J26" s="15"/>
      <c r="K26" s="15"/>
      <c r="L26" s="17"/>
    </row>
    <row r="27" spans="1:12">
      <c r="A27" s="6" t="s">
        <v>42</v>
      </c>
      <c r="B27" s="16">
        <v>91</v>
      </c>
      <c r="C27" s="16">
        <v>6.16</v>
      </c>
      <c r="D27" s="16">
        <v>8.61</v>
      </c>
      <c r="E27" s="16">
        <v>12.42</v>
      </c>
      <c r="F27" s="15">
        <v>0.87</v>
      </c>
      <c r="G27" s="17">
        <v>1.32E-2</v>
      </c>
      <c r="H27" s="17">
        <v>0.13120000000000001</v>
      </c>
      <c r="I27" s="14"/>
      <c r="J27" s="15"/>
      <c r="K27" s="15"/>
      <c r="L27" s="17"/>
    </row>
    <row r="28" spans="1:12">
      <c r="A28" s="6" t="s">
        <v>43</v>
      </c>
      <c r="B28" s="16">
        <v>6</v>
      </c>
      <c r="C28" s="16">
        <v>4.9400000000000004</v>
      </c>
      <c r="D28" s="16">
        <v>8.4600000000000009</v>
      </c>
      <c r="E28" s="16">
        <v>10.49</v>
      </c>
      <c r="F28" s="15">
        <v>1.05</v>
      </c>
      <c r="G28" s="17">
        <v>5.4999999999999997E-3</v>
      </c>
      <c r="H28" s="17">
        <v>0.1183</v>
      </c>
      <c r="I28" s="14"/>
      <c r="J28" s="15"/>
      <c r="K28" s="15"/>
      <c r="L28" s="17"/>
    </row>
    <row r="29" spans="1:12">
      <c r="A29" s="6" t="s">
        <v>44</v>
      </c>
      <c r="B29" s="16">
        <v>177</v>
      </c>
      <c r="C29" s="16">
        <v>8.1300000000000008</v>
      </c>
      <c r="D29" s="16">
        <v>10.81</v>
      </c>
      <c r="E29" s="16">
        <v>15.84</v>
      </c>
      <c r="F29" s="15">
        <v>1.28</v>
      </c>
      <c r="G29" s="17">
        <v>1.17E-2</v>
      </c>
      <c r="H29" s="17">
        <v>0.18809999999999999</v>
      </c>
      <c r="I29" s="14"/>
      <c r="J29" s="15"/>
      <c r="K29" s="15"/>
      <c r="L29" s="17"/>
    </row>
    <row r="30" spans="1:12">
      <c r="A30" s="6" t="s">
        <v>45</v>
      </c>
      <c r="B30" s="16">
        <v>452</v>
      </c>
      <c r="C30" s="16">
        <v>9.4700000000000006</v>
      </c>
      <c r="D30" s="16">
        <v>13.32</v>
      </c>
      <c r="E30" s="16">
        <v>23.53</v>
      </c>
      <c r="F30" s="15">
        <v>2.72</v>
      </c>
      <c r="G30" s="17">
        <v>6.4000000000000003E-3</v>
      </c>
      <c r="H30" s="17">
        <v>0.21759999999999999</v>
      </c>
      <c r="I30" s="14"/>
      <c r="J30" s="15"/>
      <c r="K30" s="15"/>
      <c r="L30" s="17"/>
    </row>
    <row r="31" spans="1:12">
      <c r="A31" s="6" t="s">
        <v>46</v>
      </c>
      <c r="B31" s="16">
        <v>101</v>
      </c>
      <c r="C31" s="16">
        <v>6.47</v>
      </c>
      <c r="D31" s="16">
        <v>8.44</v>
      </c>
      <c r="E31" s="16">
        <v>12.03</v>
      </c>
      <c r="F31" s="15">
        <v>0.61</v>
      </c>
      <c r="G31" s="17">
        <v>1.6500000000000001E-2</v>
      </c>
      <c r="H31" s="17">
        <v>0.13969999999999999</v>
      </c>
      <c r="I31" s="14"/>
      <c r="J31" s="15"/>
      <c r="K31" s="15"/>
      <c r="L31" s="17"/>
    </row>
    <row r="32" spans="1:12">
      <c r="A32" s="6" t="s">
        <v>47</v>
      </c>
      <c r="B32" s="16">
        <v>285</v>
      </c>
      <c r="C32" s="16">
        <v>12.07</v>
      </c>
      <c r="D32" s="16">
        <v>14.22</v>
      </c>
      <c r="E32" s="16">
        <v>19.46</v>
      </c>
      <c r="F32" s="15">
        <v>3.82</v>
      </c>
      <c r="G32" s="17">
        <v>6.3799999999999996E-2</v>
      </c>
      <c r="H32" s="17">
        <v>0.28320000000000001</v>
      </c>
      <c r="I32" s="14"/>
      <c r="J32" s="15"/>
      <c r="K32" s="15"/>
      <c r="L32" s="17"/>
    </row>
    <row r="33" spans="1:12">
      <c r="A33" s="6" t="s">
        <v>48</v>
      </c>
      <c r="B33" s="16">
        <v>35</v>
      </c>
      <c r="C33" s="16">
        <v>6.92</v>
      </c>
      <c r="D33" s="16" t="s">
        <v>29</v>
      </c>
      <c r="E33" s="16" t="s">
        <v>29</v>
      </c>
      <c r="F33" s="15">
        <v>1.59</v>
      </c>
      <c r="G33" s="17">
        <v>-0.20030000000000001</v>
      </c>
      <c r="H33" s="17">
        <v>0.2356</v>
      </c>
      <c r="I33" s="14"/>
      <c r="J33" s="15"/>
      <c r="K33" s="15"/>
      <c r="L33" s="17"/>
    </row>
    <row r="34" spans="1:12">
      <c r="A34" s="6" t="s">
        <v>49</v>
      </c>
      <c r="B34" s="16">
        <v>35</v>
      </c>
      <c r="C34" s="16">
        <v>15.67</v>
      </c>
      <c r="D34" s="16">
        <v>23.3</v>
      </c>
      <c r="E34" s="16">
        <v>48.84</v>
      </c>
      <c r="F34" s="15">
        <v>2.88</v>
      </c>
      <c r="G34" s="17">
        <v>1.4999999999999999E-2</v>
      </c>
      <c r="H34" s="17">
        <v>0.23710000000000001</v>
      </c>
      <c r="I34" s="14"/>
      <c r="J34" s="15"/>
      <c r="K34" s="15"/>
      <c r="L34" s="17"/>
    </row>
    <row r="35" spans="1:12">
      <c r="A35" s="6" t="s">
        <v>50</v>
      </c>
      <c r="B35" s="16">
        <v>30</v>
      </c>
      <c r="C35" s="16">
        <v>5.4</v>
      </c>
      <c r="D35" s="16">
        <v>7.34</v>
      </c>
      <c r="E35" s="16">
        <v>11.46</v>
      </c>
      <c r="F35" s="15">
        <v>0.33</v>
      </c>
      <c r="G35" s="17">
        <v>1.35E-2</v>
      </c>
      <c r="H35" s="17">
        <v>6.7699999999999996E-2</v>
      </c>
      <c r="I35" s="14"/>
      <c r="J35" s="15"/>
      <c r="K35" s="15"/>
      <c r="L35" s="17"/>
    </row>
    <row r="36" spans="1:12">
      <c r="A36" s="6" t="s">
        <v>51</v>
      </c>
      <c r="B36" s="16">
        <v>30</v>
      </c>
      <c r="C36" s="16">
        <v>5.46</v>
      </c>
      <c r="D36" s="16">
        <v>7.37</v>
      </c>
      <c r="E36" s="16">
        <v>11.06</v>
      </c>
      <c r="F36" s="15">
        <v>0.74</v>
      </c>
      <c r="G36" s="17">
        <v>3.0499999999999999E-2</v>
      </c>
      <c r="H36" s="17">
        <v>8.1100000000000005E-2</v>
      </c>
      <c r="I36" s="14"/>
      <c r="J36" s="15"/>
      <c r="K36" s="15"/>
      <c r="L36" s="17"/>
    </row>
    <row r="37" spans="1:12">
      <c r="A37" s="6" t="s">
        <v>52</v>
      </c>
      <c r="B37" s="16">
        <v>16</v>
      </c>
      <c r="C37" s="16">
        <v>4.57</v>
      </c>
      <c r="D37" s="16">
        <v>7.15</v>
      </c>
      <c r="E37" s="16">
        <v>10.47</v>
      </c>
      <c r="F37" s="15">
        <v>0.35</v>
      </c>
      <c r="G37" s="17">
        <v>2.06E-2</v>
      </c>
      <c r="H37" s="17">
        <v>4.7699999999999999E-2</v>
      </c>
      <c r="I37" s="14"/>
      <c r="J37" s="15"/>
      <c r="K37" s="15"/>
      <c r="L37" s="17"/>
    </row>
    <row r="38" spans="1:12">
      <c r="A38" s="6" t="s">
        <v>53</v>
      </c>
      <c r="B38" s="16">
        <v>96</v>
      </c>
      <c r="C38" s="16">
        <v>8.23</v>
      </c>
      <c r="D38" s="16">
        <v>11.14</v>
      </c>
      <c r="E38" s="16">
        <v>15.13</v>
      </c>
      <c r="F38" s="15">
        <v>2.54</v>
      </c>
      <c r="G38" s="17">
        <v>6.0600000000000001E-2</v>
      </c>
      <c r="H38" s="17">
        <v>0.15590000000000001</v>
      </c>
      <c r="I38" s="14"/>
      <c r="J38" s="15"/>
      <c r="K38" s="15"/>
      <c r="L38" s="17"/>
    </row>
    <row r="39" spans="1:12">
      <c r="A39" s="6" t="s">
        <v>54</v>
      </c>
      <c r="B39" s="16">
        <v>197</v>
      </c>
      <c r="C39" s="16">
        <v>6.06</v>
      </c>
      <c r="D39" s="16">
        <v>8.27</v>
      </c>
      <c r="E39" s="16">
        <v>13.45</v>
      </c>
      <c r="F39" s="15">
        <v>0.57999999999999996</v>
      </c>
      <c r="G39" s="17">
        <v>-3.2000000000000002E-3</v>
      </c>
      <c r="H39" s="17">
        <v>0.16489999999999999</v>
      </c>
      <c r="I39" s="14"/>
      <c r="J39" s="15"/>
      <c r="K39" s="15"/>
      <c r="L39" s="17"/>
    </row>
    <row r="40" spans="1:12">
      <c r="A40" s="6" t="s">
        <v>55</v>
      </c>
      <c r="B40" s="16">
        <v>96</v>
      </c>
      <c r="C40" s="16">
        <v>6.75</v>
      </c>
      <c r="D40" s="16">
        <v>11.99</v>
      </c>
      <c r="E40" s="16">
        <v>13.92</v>
      </c>
      <c r="F40" s="15">
        <v>2.15</v>
      </c>
      <c r="G40" s="17">
        <v>-1.7999999999999999E-2</v>
      </c>
      <c r="H40" s="17">
        <v>0.1933</v>
      </c>
      <c r="I40" s="14"/>
      <c r="J40" s="15"/>
      <c r="K40" s="15"/>
      <c r="L40" s="17"/>
    </row>
    <row r="41" spans="1:12">
      <c r="A41" s="6" t="s">
        <v>56</v>
      </c>
      <c r="B41" s="16">
        <v>26</v>
      </c>
      <c r="C41" s="16">
        <v>10.19</v>
      </c>
      <c r="D41" s="16">
        <v>48.95</v>
      </c>
      <c r="E41" s="16">
        <v>62.03</v>
      </c>
      <c r="F41" s="15">
        <v>2.02</v>
      </c>
      <c r="G41" s="17">
        <v>-4.82E-2</v>
      </c>
      <c r="H41" s="17">
        <v>0.30599999999999999</v>
      </c>
      <c r="I41" s="14"/>
      <c r="J41" s="15"/>
      <c r="K41" s="15"/>
      <c r="L41" s="17"/>
    </row>
    <row r="42" spans="1:12">
      <c r="A42" s="6" t="s">
        <v>57</v>
      </c>
      <c r="B42" s="16">
        <v>84</v>
      </c>
      <c r="C42" s="16">
        <v>5.13</v>
      </c>
      <c r="D42" s="16">
        <v>7.19</v>
      </c>
      <c r="E42" s="16">
        <v>12.74</v>
      </c>
      <c r="F42" s="15">
        <v>1</v>
      </c>
      <c r="G42" s="17">
        <v>2.2499999999999999E-2</v>
      </c>
      <c r="H42" s="17">
        <v>0.157</v>
      </c>
      <c r="I42" s="14"/>
      <c r="J42" s="15"/>
      <c r="K42" s="15"/>
      <c r="L42" s="17"/>
    </row>
    <row r="43" spans="1:12">
      <c r="A43" s="6" t="s">
        <v>58</v>
      </c>
      <c r="B43" s="16">
        <v>212</v>
      </c>
      <c r="C43" s="16">
        <v>10.78</v>
      </c>
      <c r="D43" s="16">
        <v>11.05</v>
      </c>
      <c r="E43" s="16">
        <v>16.45</v>
      </c>
      <c r="F43" s="15">
        <v>5.66</v>
      </c>
      <c r="G43" s="17">
        <v>0.16689999999999999</v>
      </c>
      <c r="H43" s="17">
        <v>0.15079999999999999</v>
      </c>
      <c r="I43" s="14"/>
      <c r="J43" s="15"/>
      <c r="K43" s="15"/>
      <c r="L43" s="17"/>
    </row>
    <row r="44" spans="1:12">
      <c r="A44" s="6" t="s">
        <v>59</v>
      </c>
      <c r="B44" s="16">
        <v>113</v>
      </c>
      <c r="C44" s="16">
        <v>8.57</v>
      </c>
      <c r="D44" s="16">
        <v>10.83</v>
      </c>
      <c r="E44" s="16">
        <v>16.89</v>
      </c>
      <c r="F44" s="15">
        <v>1.06</v>
      </c>
      <c r="G44" s="17">
        <v>2.1499999999999998E-2</v>
      </c>
      <c r="H44" s="17">
        <v>0.14480000000000001</v>
      </c>
      <c r="I44" s="14"/>
      <c r="J44" s="15"/>
      <c r="K44" s="15"/>
      <c r="L44" s="17"/>
    </row>
    <row r="45" spans="1:12">
      <c r="A45" s="6" t="s">
        <v>60</v>
      </c>
      <c r="B45" s="16">
        <v>23</v>
      </c>
      <c r="C45" s="16">
        <v>9.0299999999999994</v>
      </c>
      <c r="D45" s="16">
        <v>11.49</v>
      </c>
      <c r="E45" s="16">
        <v>17.75</v>
      </c>
      <c r="F45" s="15">
        <v>0.46</v>
      </c>
      <c r="G45" s="17">
        <v>9.1000000000000004E-3</v>
      </c>
      <c r="H45" s="17">
        <v>0.1714</v>
      </c>
      <c r="I45" s="14"/>
      <c r="J45" s="15"/>
      <c r="K45" s="15"/>
      <c r="L45" s="17"/>
    </row>
    <row r="46" spans="1:12">
      <c r="A46" s="6" t="s">
        <v>61</v>
      </c>
      <c r="B46" s="16">
        <v>14</v>
      </c>
      <c r="C46" s="16">
        <v>4.68</v>
      </c>
      <c r="D46" s="16">
        <v>7.3</v>
      </c>
      <c r="E46" s="16">
        <v>15.69</v>
      </c>
      <c r="F46" s="15">
        <v>0.68</v>
      </c>
      <c r="G46" s="17">
        <v>2.0000000000000001E-4</v>
      </c>
      <c r="H46" s="17">
        <v>0.1208</v>
      </c>
      <c r="I46" s="14"/>
      <c r="J46" s="15"/>
      <c r="K46" s="15"/>
      <c r="L46" s="17"/>
    </row>
    <row r="47" spans="1:12">
      <c r="A47" s="6" t="s">
        <v>62</v>
      </c>
      <c r="B47" s="16">
        <v>20</v>
      </c>
      <c r="C47" s="16">
        <v>4.0999999999999996</v>
      </c>
      <c r="D47" s="16">
        <v>8.24</v>
      </c>
      <c r="E47" s="16">
        <v>9.2799999999999994</v>
      </c>
      <c r="F47" s="15">
        <v>1.36</v>
      </c>
      <c r="G47" s="17">
        <v>1.2699999999999999E-2</v>
      </c>
      <c r="H47" s="17">
        <v>8.6300000000000002E-2</v>
      </c>
      <c r="I47" s="14"/>
      <c r="J47" s="15"/>
      <c r="K47" s="15"/>
      <c r="L47" s="17"/>
    </row>
    <row r="48" spans="1:12">
      <c r="A48" s="6" t="s">
        <v>63</v>
      </c>
      <c r="B48" s="16">
        <v>34</v>
      </c>
      <c r="C48" s="16">
        <v>6.13</v>
      </c>
      <c r="D48" s="16">
        <v>7.96</v>
      </c>
      <c r="E48" s="16">
        <v>12.42</v>
      </c>
      <c r="F48" s="15">
        <v>0.8</v>
      </c>
      <c r="G48" s="17">
        <v>1.7000000000000001E-2</v>
      </c>
      <c r="H48" s="17">
        <v>0.1232</v>
      </c>
      <c r="I48" s="14"/>
      <c r="J48" s="15"/>
      <c r="K48" s="15"/>
      <c r="L48" s="17"/>
    </row>
    <row r="49" spans="1:12">
      <c r="A49" s="6" t="s">
        <v>64</v>
      </c>
      <c r="B49" s="16">
        <v>29</v>
      </c>
      <c r="C49" s="16">
        <v>4.9000000000000004</v>
      </c>
      <c r="D49" s="16">
        <v>6.69</v>
      </c>
      <c r="E49" s="16">
        <v>10.77</v>
      </c>
      <c r="F49" s="15">
        <v>0.28000000000000003</v>
      </c>
      <c r="G49" s="17">
        <v>8.3999999999999995E-3</v>
      </c>
      <c r="H49" s="17">
        <v>0.15040000000000001</v>
      </c>
      <c r="I49" s="14"/>
      <c r="J49" s="15"/>
      <c r="K49" s="15"/>
      <c r="L49" s="17"/>
    </row>
    <row r="50" spans="1:12">
      <c r="A50" s="6" t="s">
        <v>65</v>
      </c>
      <c r="B50" s="16">
        <v>34</v>
      </c>
      <c r="C50" s="16">
        <v>3.52</v>
      </c>
      <c r="D50" s="16">
        <v>24.66</v>
      </c>
      <c r="E50" s="16">
        <v>36.93</v>
      </c>
      <c r="F50" s="15">
        <v>2.04</v>
      </c>
      <c r="G50" s="17">
        <v>-0.1351</v>
      </c>
      <c r="H50" s="17">
        <v>0.25230000000000002</v>
      </c>
      <c r="I50" s="14"/>
      <c r="J50" s="15"/>
      <c r="K50" s="15"/>
      <c r="L50" s="17"/>
    </row>
    <row r="51" spans="1:12">
      <c r="A51" s="6" t="s">
        <v>66</v>
      </c>
      <c r="B51" s="16">
        <v>18</v>
      </c>
      <c r="C51" s="16">
        <v>4.82</v>
      </c>
      <c r="D51" s="16">
        <v>6.31</v>
      </c>
      <c r="E51" s="16">
        <v>9.57</v>
      </c>
      <c r="F51" s="15">
        <v>0.56999999999999995</v>
      </c>
      <c r="G51" s="17">
        <v>1.61E-2</v>
      </c>
      <c r="H51" s="17">
        <v>0.1444</v>
      </c>
      <c r="I51" s="14"/>
      <c r="J51" s="15"/>
      <c r="K51" s="15"/>
      <c r="L51" s="17"/>
    </row>
    <row r="52" spans="1:12">
      <c r="A52" s="6" t="s">
        <v>67</v>
      </c>
      <c r="B52" s="16">
        <v>54</v>
      </c>
      <c r="C52" s="16">
        <v>8.59</v>
      </c>
      <c r="D52" s="16">
        <v>9.6999999999999993</v>
      </c>
      <c r="E52" s="16">
        <v>14.39</v>
      </c>
      <c r="F52" s="15">
        <v>0.77</v>
      </c>
      <c r="G52" s="17">
        <v>3.3500000000000002E-2</v>
      </c>
      <c r="H52" s="17">
        <v>0.12790000000000001</v>
      </c>
      <c r="I52" s="14"/>
      <c r="J52" s="15"/>
      <c r="K52" s="15"/>
      <c r="L52" s="17"/>
    </row>
    <row r="53" spans="1:12">
      <c r="A53" s="6" t="s">
        <v>68</v>
      </c>
      <c r="B53" s="16">
        <v>86</v>
      </c>
      <c r="C53" s="16">
        <v>6.51</v>
      </c>
      <c r="D53" s="16">
        <v>8.75</v>
      </c>
      <c r="E53" s="16">
        <v>12.83</v>
      </c>
      <c r="F53" s="15">
        <v>1.1499999999999999</v>
      </c>
      <c r="G53" s="17">
        <v>2.01E-2</v>
      </c>
      <c r="H53" s="17">
        <v>0.14599999999999999</v>
      </c>
      <c r="I53" s="14"/>
      <c r="J53" s="15"/>
      <c r="K53" s="15"/>
      <c r="L53" s="17"/>
    </row>
    <row r="54" spans="1:12">
      <c r="A54" s="6" t="s">
        <v>69</v>
      </c>
      <c r="B54" s="16">
        <v>33</v>
      </c>
      <c r="C54" s="16">
        <v>9.65</v>
      </c>
      <c r="D54" s="16">
        <v>12.05</v>
      </c>
      <c r="E54" s="16">
        <v>17.940000000000001</v>
      </c>
      <c r="F54" s="15">
        <v>2.2799999999999998</v>
      </c>
      <c r="G54" s="17">
        <v>2.9600000000000001E-2</v>
      </c>
      <c r="H54" s="17">
        <v>0.1139</v>
      </c>
      <c r="I54" s="14"/>
      <c r="J54" s="15"/>
      <c r="K54" s="15"/>
      <c r="L54" s="17"/>
    </row>
    <row r="55" spans="1:12">
      <c r="A55" s="6" t="s">
        <v>70</v>
      </c>
      <c r="B55" s="16">
        <v>29</v>
      </c>
      <c r="C55" s="16">
        <v>7.64</v>
      </c>
      <c r="D55" s="16">
        <v>10.14</v>
      </c>
      <c r="E55" s="16">
        <v>20.8</v>
      </c>
      <c r="F55" s="15">
        <v>0.39</v>
      </c>
      <c r="G55" s="17">
        <v>2.5999999999999999E-3</v>
      </c>
      <c r="H55" s="17">
        <v>0.20599999999999999</v>
      </c>
      <c r="I55" s="14"/>
      <c r="J55" s="15"/>
      <c r="K55" s="15"/>
      <c r="L55" s="17"/>
    </row>
    <row r="56" spans="1:12">
      <c r="A56" s="6" t="s">
        <v>71</v>
      </c>
      <c r="B56" s="16">
        <v>204</v>
      </c>
      <c r="C56" s="16">
        <v>5.29</v>
      </c>
      <c r="D56" s="16">
        <v>7.59</v>
      </c>
      <c r="E56" s="16">
        <v>13.61</v>
      </c>
      <c r="F56" s="15">
        <v>0.65</v>
      </c>
      <c r="G56" s="17">
        <v>6.3E-3</v>
      </c>
      <c r="H56" s="17">
        <v>0.1668</v>
      </c>
      <c r="I56" s="14"/>
      <c r="J56" s="15"/>
      <c r="K56" s="15"/>
      <c r="L56" s="17"/>
    </row>
    <row r="57" spans="1:12">
      <c r="A57" s="6" t="s">
        <v>72</v>
      </c>
      <c r="B57" s="16">
        <v>24</v>
      </c>
      <c r="C57" s="16">
        <v>11.06</v>
      </c>
      <c r="D57" s="16">
        <v>15.79</v>
      </c>
      <c r="E57" s="16">
        <v>22.8</v>
      </c>
      <c r="F57" s="15">
        <v>3.51</v>
      </c>
      <c r="G57" s="17">
        <v>3.9800000000000002E-2</v>
      </c>
      <c r="H57" s="17">
        <v>0.16009999999999999</v>
      </c>
      <c r="I57" s="14"/>
      <c r="J57" s="15"/>
      <c r="K57" s="15"/>
      <c r="L57" s="17"/>
    </row>
    <row r="58" spans="1:12">
      <c r="A58" s="6" t="s">
        <v>73</v>
      </c>
      <c r="B58" s="16">
        <v>1</v>
      </c>
      <c r="C58" s="16" t="s">
        <v>29</v>
      </c>
      <c r="D58" s="16" t="s">
        <v>29</v>
      </c>
      <c r="E58" s="16" t="s">
        <v>29</v>
      </c>
      <c r="F58" s="15" t="s">
        <v>29</v>
      </c>
      <c r="G58" s="15" t="s">
        <v>29</v>
      </c>
      <c r="H58" s="17">
        <v>0</v>
      </c>
      <c r="I58" s="14"/>
      <c r="J58" s="15"/>
      <c r="K58" s="15"/>
      <c r="L58" s="15"/>
    </row>
    <row r="59" spans="1:12">
      <c r="A59" s="6" t="s">
        <v>74</v>
      </c>
      <c r="B59" s="16">
        <v>33</v>
      </c>
      <c r="C59" s="16">
        <v>4</v>
      </c>
      <c r="D59" s="16">
        <v>4</v>
      </c>
      <c r="E59" s="16">
        <v>5.4</v>
      </c>
      <c r="F59" s="15" t="s">
        <v>29</v>
      </c>
      <c r="G59" s="15" t="s">
        <v>29</v>
      </c>
      <c r="H59" s="17">
        <v>0.12559999999999999</v>
      </c>
      <c r="I59" s="14"/>
      <c r="J59" s="15"/>
      <c r="K59" s="15"/>
      <c r="L59" s="15"/>
    </row>
    <row r="60" spans="1:12">
      <c r="A60" s="6" t="s">
        <v>75</v>
      </c>
      <c r="B60" s="16">
        <v>53</v>
      </c>
      <c r="C60" s="16" t="s">
        <v>29</v>
      </c>
      <c r="D60" s="16" t="s">
        <v>29</v>
      </c>
      <c r="E60" s="16" t="s">
        <v>29</v>
      </c>
      <c r="F60" s="15" t="s">
        <v>29</v>
      </c>
      <c r="G60" s="15" t="s">
        <v>29</v>
      </c>
      <c r="H60" s="17">
        <v>0.1668</v>
      </c>
      <c r="I60" s="14"/>
      <c r="J60" s="15"/>
      <c r="K60" s="15"/>
      <c r="L60" s="15"/>
    </row>
    <row r="61" spans="1:12">
      <c r="A61" s="6" t="s">
        <v>76</v>
      </c>
      <c r="B61" s="16">
        <v>415</v>
      </c>
      <c r="C61" s="16" t="s">
        <v>29</v>
      </c>
      <c r="D61" s="16" t="s">
        <v>29</v>
      </c>
      <c r="E61" s="16" t="s">
        <v>29</v>
      </c>
      <c r="F61" s="15">
        <v>2.1800000000000002</v>
      </c>
      <c r="G61" s="17">
        <v>-0.2596</v>
      </c>
      <c r="H61" s="17">
        <v>0.34229999999999999</v>
      </c>
      <c r="I61" s="14"/>
      <c r="J61" s="15"/>
      <c r="K61" s="15"/>
      <c r="L61" s="17"/>
    </row>
    <row r="62" spans="1:12">
      <c r="A62" s="6" t="s">
        <v>77</v>
      </c>
      <c r="B62" s="16">
        <v>25</v>
      </c>
      <c r="C62" s="16">
        <v>14.98</v>
      </c>
      <c r="D62" s="16">
        <v>21.44</v>
      </c>
      <c r="E62" s="16">
        <v>30.91</v>
      </c>
      <c r="F62" s="15" t="s">
        <v>29</v>
      </c>
      <c r="G62" s="15" t="s">
        <v>29</v>
      </c>
      <c r="H62" s="17">
        <v>0</v>
      </c>
      <c r="I62" s="14"/>
      <c r="J62" s="15"/>
      <c r="K62" s="15"/>
      <c r="L62" s="15"/>
    </row>
    <row r="63" spans="1:12">
      <c r="A63" s="6" t="s">
        <v>78</v>
      </c>
      <c r="B63" s="16">
        <v>16</v>
      </c>
      <c r="C63" s="16">
        <v>100.59</v>
      </c>
      <c r="D63" s="16">
        <v>100.59</v>
      </c>
      <c r="E63" s="16">
        <v>104.92</v>
      </c>
      <c r="F63" s="15" t="s">
        <v>29</v>
      </c>
      <c r="G63" s="15" t="s">
        <v>29</v>
      </c>
      <c r="H63" s="17">
        <v>0</v>
      </c>
      <c r="I63" s="14"/>
      <c r="J63" s="15"/>
      <c r="K63" s="15"/>
      <c r="L63" s="15"/>
    </row>
    <row r="64" spans="1:12">
      <c r="A64" s="6" t="s">
        <v>79</v>
      </c>
      <c r="B64" s="16">
        <v>152</v>
      </c>
      <c r="C64" s="16">
        <v>6.17</v>
      </c>
      <c r="D64" s="16">
        <v>8.49</v>
      </c>
      <c r="E64" s="16">
        <v>13.1</v>
      </c>
      <c r="F64" s="15">
        <v>0.67</v>
      </c>
      <c r="G64" s="17">
        <v>7.1000000000000004E-3</v>
      </c>
      <c r="H64" s="17">
        <v>0.1595</v>
      </c>
      <c r="I64" s="14"/>
      <c r="J64" s="15"/>
      <c r="K64" s="15"/>
      <c r="L64" s="17"/>
    </row>
    <row r="65" spans="1:12">
      <c r="A65" s="6" t="s">
        <v>80</v>
      </c>
      <c r="B65" s="16">
        <v>19</v>
      </c>
      <c r="C65" s="16">
        <v>10.48</v>
      </c>
      <c r="D65" s="16">
        <v>14.73</v>
      </c>
      <c r="E65" s="16">
        <v>30.1</v>
      </c>
      <c r="F65" s="15">
        <v>0.54</v>
      </c>
      <c r="G65" s="17">
        <v>1E-3</v>
      </c>
      <c r="H65" s="17">
        <v>0.14430000000000001</v>
      </c>
      <c r="I65" s="14"/>
      <c r="J65" s="15"/>
      <c r="K65" s="15"/>
      <c r="L65" s="17"/>
    </row>
    <row r="66" spans="1:12">
      <c r="A66" s="6" t="s">
        <v>81</v>
      </c>
      <c r="B66" s="16">
        <v>20</v>
      </c>
      <c r="C66" s="16">
        <v>4.49</v>
      </c>
      <c r="D66" s="16">
        <v>6.29</v>
      </c>
      <c r="E66" s="16">
        <v>8.4600000000000009</v>
      </c>
      <c r="F66" s="15">
        <v>0.55000000000000004</v>
      </c>
      <c r="G66" s="17">
        <v>1.7399999999999999E-2</v>
      </c>
      <c r="H66" s="17">
        <v>0.2175</v>
      </c>
      <c r="I66" s="14"/>
      <c r="J66" s="15"/>
      <c r="K66" s="15"/>
      <c r="L66" s="17"/>
    </row>
    <row r="67" spans="1:12">
      <c r="A67" s="6" t="s">
        <v>82</v>
      </c>
      <c r="B67" s="16">
        <v>215</v>
      </c>
      <c r="C67" s="16">
        <v>6.77</v>
      </c>
      <c r="D67" s="16">
        <v>8.5299999999999994</v>
      </c>
      <c r="E67" s="16">
        <v>14.47</v>
      </c>
      <c r="F67" s="15">
        <v>0.89</v>
      </c>
      <c r="G67" s="17">
        <v>1.6E-2</v>
      </c>
      <c r="H67" s="17">
        <v>0.21279999999999999</v>
      </c>
      <c r="I67" s="14"/>
      <c r="J67" s="15"/>
      <c r="K67" s="15"/>
      <c r="L67" s="17"/>
    </row>
    <row r="68" spans="1:12">
      <c r="A68" s="6" t="s">
        <v>83</v>
      </c>
      <c r="B68" s="16">
        <v>229</v>
      </c>
      <c r="C68" s="16">
        <v>12.64</v>
      </c>
      <c r="D68" s="16">
        <v>15.49</v>
      </c>
      <c r="E68" s="16">
        <v>22.07</v>
      </c>
      <c r="F68" s="15">
        <v>2.12</v>
      </c>
      <c r="G68" s="17">
        <v>3.9600000000000003E-2</v>
      </c>
      <c r="H68" s="17">
        <v>0.2351</v>
      </c>
      <c r="I68" s="14"/>
      <c r="J68" s="15"/>
      <c r="K68" s="15"/>
      <c r="L68" s="17"/>
    </row>
    <row r="69" spans="1:12">
      <c r="A69" s="6" t="s">
        <v>84</v>
      </c>
      <c r="B69" s="16">
        <v>45</v>
      </c>
      <c r="C69" s="16">
        <v>6.91</v>
      </c>
      <c r="D69" s="16">
        <v>9.0399999999999991</v>
      </c>
      <c r="E69" s="16">
        <v>14.42</v>
      </c>
      <c r="F69" s="15">
        <v>1.05</v>
      </c>
      <c r="G69" s="17">
        <v>2.01E-2</v>
      </c>
      <c r="H69" s="17">
        <v>0.2104</v>
      </c>
      <c r="I69" s="14"/>
      <c r="J69" s="15"/>
      <c r="K69" s="15"/>
      <c r="L69" s="17"/>
    </row>
    <row r="70" spans="1:12">
      <c r="A70" s="6" t="s">
        <v>85</v>
      </c>
      <c r="B70" s="16">
        <v>49</v>
      </c>
      <c r="C70" s="16">
        <v>5.97</v>
      </c>
      <c r="D70" s="16">
        <v>8.61</v>
      </c>
      <c r="E70" s="16">
        <v>13.77</v>
      </c>
      <c r="F70" s="15">
        <v>1.05</v>
      </c>
      <c r="G70" s="17">
        <v>1.01E-2</v>
      </c>
      <c r="H70" s="17">
        <v>0.1537</v>
      </c>
      <c r="I70" s="14"/>
      <c r="J70" s="15"/>
      <c r="K70" s="15"/>
      <c r="L70" s="17"/>
    </row>
    <row r="71" spans="1:12">
      <c r="A71" s="6" t="s">
        <v>86</v>
      </c>
      <c r="B71" s="16">
        <v>35</v>
      </c>
      <c r="C71" s="16">
        <v>5.09</v>
      </c>
      <c r="D71" s="16">
        <v>6.78</v>
      </c>
      <c r="E71" s="16">
        <v>11.91</v>
      </c>
      <c r="F71" s="15">
        <v>0.68</v>
      </c>
      <c r="G71" s="17">
        <v>2.5399999999999999E-2</v>
      </c>
      <c r="H71" s="17">
        <v>9.3399999999999997E-2</v>
      </c>
      <c r="I71" s="14"/>
      <c r="J71" s="15"/>
      <c r="K71" s="15"/>
      <c r="L71" s="17"/>
    </row>
    <row r="72" spans="1:12">
      <c r="A72" s="6" t="s">
        <v>87</v>
      </c>
      <c r="B72" s="16">
        <v>39</v>
      </c>
      <c r="C72" s="16">
        <v>4.3899999999999997</v>
      </c>
      <c r="D72" s="16">
        <v>5.71</v>
      </c>
      <c r="E72" s="16">
        <v>8.31</v>
      </c>
      <c r="F72" s="15">
        <v>0.26</v>
      </c>
      <c r="G72" s="17">
        <v>1.8499999999999999E-2</v>
      </c>
      <c r="H72" s="17">
        <v>0.1021</v>
      </c>
      <c r="I72" s="14"/>
      <c r="J72" s="15"/>
      <c r="K72" s="15"/>
      <c r="L72" s="17"/>
    </row>
    <row r="73" spans="1:12">
      <c r="A73" s="6" t="s">
        <v>88</v>
      </c>
      <c r="B73" s="16">
        <v>22</v>
      </c>
      <c r="C73" s="16">
        <v>9.9</v>
      </c>
      <c r="D73" s="16">
        <v>13.26</v>
      </c>
      <c r="E73" s="16">
        <v>22.1</v>
      </c>
      <c r="F73" s="15">
        <v>2.4900000000000002</v>
      </c>
      <c r="G73" s="17">
        <v>1.7500000000000002E-2</v>
      </c>
      <c r="H73" s="17">
        <v>0.12470000000000001</v>
      </c>
      <c r="I73" s="14"/>
      <c r="J73" s="15"/>
      <c r="K73" s="15"/>
      <c r="L73" s="17"/>
    </row>
    <row r="74" spans="1:12">
      <c r="A74" s="6" t="s">
        <v>89</v>
      </c>
      <c r="B74" s="16">
        <v>35</v>
      </c>
      <c r="C74" s="16">
        <v>6.96</v>
      </c>
      <c r="D74" s="16">
        <v>9.67</v>
      </c>
      <c r="E74" s="16">
        <v>15.61</v>
      </c>
      <c r="F74" s="15">
        <v>0.56999999999999995</v>
      </c>
      <c r="G74" s="17">
        <v>9.9000000000000008E-3</v>
      </c>
      <c r="H74" s="17">
        <v>0.111</v>
      </c>
      <c r="I74" s="14"/>
      <c r="J74" s="15"/>
      <c r="K74" s="15"/>
      <c r="L74" s="17"/>
    </row>
    <row r="75" spans="1:12">
      <c r="A75" s="6" t="s">
        <v>90</v>
      </c>
      <c r="B75" s="16">
        <v>86</v>
      </c>
      <c r="C75" s="16">
        <v>7.49</v>
      </c>
      <c r="D75" s="16">
        <v>10.199999999999999</v>
      </c>
      <c r="E75" s="16">
        <v>16.309999999999999</v>
      </c>
      <c r="F75" s="15">
        <v>1.81</v>
      </c>
      <c r="G75" s="17">
        <v>1.8200000000000001E-2</v>
      </c>
      <c r="H75" s="17">
        <v>0.2026</v>
      </c>
      <c r="I75" s="14"/>
      <c r="J75" s="15"/>
      <c r="K75" s="15"/>
      <c r="L75" s="17"/>
    </row>
    <row r="76" spans="1:12">
      <c r="A76" s="6" t="s">
        <v>91</v>
      </c>
      <c r="B76" s="16">
        <v>39</v>
      </c>
      <c r="C76" s="16">
        <v>5.05</v>
      </c>
      <c r="D76" s="16">
        <v>7.13</v>
      </c>
      <c r="E76" s="16">
        <v>12.88</v>
      </c>
      <c r="F76" s="15">
        <v>0.56999999999999995</v>
      </c>
      <c r="G76" s="17">
        <v>1.2200000000000001E-2</v>
      </c>
      <c r="H76" s="17">
        <v>0.15629999999999999</v>
      </c>
      <c r="I76" s="14"/>
      <c r="J76" s="15"/>
      <c r="K76" s="15"/>
      <c r="L76" s="17"/>
    </row>
    <row r="77" spans="1:12">
      <c r="A77" s="6" t="s">
        <v>92</v>
      </c>
      <c r="B77" s="16">
        <v>42</v>
      </c>
      <c r="C77" s="16">
        <v>5.23</v>
      </c>
      <c r="D77" s="16">
        <v>7.47</v>
      </c>
      <c r="E77" s="16">
        <v>11.37</v>
      </c>
      <c r="F77" s="15">
        <v>0.69</v>
      </c>
      <c r="G77" s="17">
        <v>8.0000000000000002E-3</v>
      </c>
      <c r="H77" s="17">
        <v>0.1419</v>
      </c>
      <c r="I77" s="14"/>
      <c r="J77" s="15"/>
      <c r="K77" s="15"/>
      <c r="L77" s="17"/>
    </row>
    <row r="78" spans="1:12">
      <c r="A78" s="6" t="s">
        <v>93</v>
      </c>
      <c r="B78" s="16">
        <v>37</v>
      </c>
      <c r="C78" s="16">
        <v>4.25</v>
      </c>
      <c r="D78" s="16">
        <v>5.34</v>
      </c>
      <c r="E78" s="16">
        <v>8.9700000000000006</v>
      </c>
      <c r="F78" s="15">
        <v>0.88</v>
      </c>
      <c r="G78" s="17">
        <v>3.2500000000000001E-2</v>
      </c>
      <c r="H78" s="17">
        <v>5.9799999999999999E-2</v>
      </c>
      <c r="I78" s="14"/>
      <c r="J78" s="15"/>
      <c r="K78" s="15"/>
      <c r="L78" s="17"/>
    </row>
    <row r="79" spans="1:12">
      <c r="A79" s="6" t="s">
        <v>94</v>
      </c>
      <c r="B79" s="16">
        <v>133</v>
      </c>
      <c r="C79" s="16">
        <v>3.61</v>
      </c>
      <c r="D79" s="16">
        <v>4.57</v>
      </c>
      <c r="E79" s="16">
        <v>6.68</v>
      </c>
      <c r="F79" s="15">
        <v>1.23</v>
      </c>
      <c r="G79" s="17">
        <v>0.03</v>
      </c>
      <c r="H79" s="17">
        <v>0.13400000000000001</v>
      </c>
      <c r="I79" s="14"/>
      <c r="J79" s="15"/>
      <c r="K79" s="15"/>
      <c r="L79" s="17"/>
    </row>
    <row r="80" spans="1:12">
      <c r="A80" s="6" t="s">
        <v>95</v>
      </c>
      <c r="B80" s="16">
        <v>15</v>
      </c>
      <c r="C80" s="16">
        <v>11.7</v>
      </c>
      <c r="D80" s="16">
        <v>14.87</v>
      </c>
      <c r="E80" s="16">
        <v>31.23</v>
      </c>
      <c r="F80" s="15">
        <v>0.63</v>
      </c>
      <c r="G80" s="17">
        <v>4.5999999999999999E-3</v>
      </c>
      <c r="H80" s="17">
        <v>0.2094</v>
      </c>
      <c r="I80" s="14"/>
      <c r="J80" s="15"/>
      <c r="K80" s="15"/>
      <c r="L80" s="17"/>
    </row>
    <row r="81" spans="1:12">
      <c r="A81" s="6" t="s">
        <v>96</v>
      </c>
      <c r="B81" s="16">
        <v>17</v>
      </c>
      <c r="C81" s="16">
        <v>6.84</v>
      </c>
      <c r="D81" s="16">
        <v>8.49</v>
      </c>
      <c r="E81" s="16">
        <v>12.48</v>
      </c>
      <c r="F81" s="15">
        <v>0.18</v>
      </c>
      <c r="G81" s="17">
        <v>1.3299999999999999E-2</v>
      </c>
      <c r="H81" s="17">
        <v>0.14879999999999999</v>
      </c>
      <c r="I81" s="14"/>
      <c r="J81" s="15"/>
      <c r="K81" s="15"/>
      <c r="L81" s="17"/>
    </row>
    <row r="82" spans="1:12">
      <c r="A82" s="6" t="s">
        <v>97</v>
      </c>
      <c r="B82" s="16">
        <v>39</v>
      </c>
      <c r="C82" s="16">
        <v>9.4700000000000006</v>
      </c>
      <c r="D82" s="16">
        <v>15.71</v>
      </c>
      <c r="E82" s="16">
        <v>21.87</v>
      </c>
      <c r="F82" s="15">
        <v>3.82</v>
      </c>
      <c r="G82" s="17">
        <v>2E-3</v>
      </c>
      <c r="H82" s="17">
        <v>0.1019</v>
      </c>
      <c r="I82" s="14"/>
      <c r="J82" s="15"/>
      <c r="K82" s="15"/>
      <c r="L82" s="17"/>
    </row>
    <row r="83" spans="1:12">
      <c r="A83" s="6" t="s">
        <v>98</v>
      </c>
      <c r="B83" s="16">
        <v>110</v>
      </c>
      <c r="C83" s="16">
        <v>5.77</v>
      </c>
      <c r="D83" s="16">
        <v>7.96</v>
      </c>
      <c r="E83" s="16">
        <v>11.7</v>
      </c>
      <c r="F83" s="15">
        <v>1.21</v>
      </c>
      <c r="G83" s="17">
        <v>8.2000000000000007E-3</v>
      </c>
      <c r="H83" s="17">
        <v>0.17169999999999999</v>
      </c>
      <c r="I83" s="14"/>
      <c r="J83" s="15"/>
      <c r="K83" s="15"/>
      <c r="L83" s="17"/>
    </row>
    <row r="84" spans="1:12">
      <c r="A84" s="6" t="s">
        <v>99</v>
      </c>
      <c r="B84" s="16">
        <v>45</v>
      </c>
      <c r="C84" s="16">
        <v>5.39</v>
      </c>
      <c r="D84" s="16">
        <v>8.01</v>
      </c>
      <c r="E84" s="16">
        <v>13.54</v>
      </c>
      <c r="F84" s="15">
        <v>1.0900000000000001</v>
      </c>
      <c r="G84" s="17">
        <v>-3.8E-3</v>
      </c>
      <c r="H84" s="17">
        <v>0.15260000000000001</v>
      </c>
      <c r="I84" s="14"/>
      <c r="J84" s="15"/>
      <c r="K84" s="15"/>
      <c r="L84" s="17"/>
    </row>
    <row r="85" spans="1:12">
      <c r="A85" s="6" t="s">
        <v>100</v>
      </c>
      <c r="B85" s="16">
        <v>153</v>
      </c>
      <c r="C85" s="16" t="s">
        <v>29</v>
      </c>
      <c r="D85" s="16" t="s">
        <v>29</v>
      </c>
      <c r="E85" s="16" t="s">
        <v>29</v>
      </c>
      <c r="F85" s="15">
        <v>13.42</v>
      </c>
      <c r="G85" s="17">
        <v>0.44219999999999998</v>
      </c>
      <c r="H85" s="17">
        <v>7.0300000000000001E-2</v>
      </c>
      <c r="I85" s="14"/>
      <c r="J85" s="15"/>
      <c r="K85" s="15"/>
      <c r="L85" s="17"/>
    </row>
    <row r="86" spans="1:12">
      <c r="A86" s="6" t="s">
        <v>101</v>
      </c>
      <c r="B86" s="16">
        <v>16</v>
      </c>
      <c r="C86" s="16">
        <v>6.11</v>
      </c>
      <c r="D86" s="16">
        <v>8.18</v>
      </c>
      <c r="E86" s="16">
        <v>12.73</v>
      </c>
      <c r="F86" s="15">
        <v>1.35</v>
      </c>
      <c r="G86" s="17">
        <v>3.9600000000000003E-2</v>
      </c>
      <c r="H86" s="17">
        <v>0.14680000000000001</v>
      </c>
      <c r="I86" s="14"/>
      <c r="J86" s="15"/>
      <c r="K86" s="15"/>
      <c r="L86" s="17"/>
    </row>
    <row r="87" spans="1:12">
      <c r="A87" s="6" t="s">
        <v>102</v>
      </c>
      <c r="B87" s="16">
        <v>94</v>
      </c>
      <c r="C87" s="16">
        <v>8.68</v>
      </c>
      <c r="D87" s="16">
        <v>11.73</v>
      </c>
      <c r="E87" s="16">
        <v>15.43</v>
      </c>
      <c r="F87" s="15">
        <v>1.69</v>
      </c>
      <c r="G87" s="17">
        <v>1.95E-2</v>
      </c>
      <c r="H87" s="17">
        <v>0.14929999999999999</v>
      </c>
      <c r="I87" s="14"/>
      <c r="J87" s="15"/>
      <c r="K87" s="15"/>
      <c r="L87" s="17"/>
    </row>
    <row r="88" spans="1:12">
      <c r="A88" s="6" t="s">
        <v>103</v>
      </c>
      <c r="B88" s="16">
        <v>98</v>
      </c>
      <c r="C88" s="16">
        <v>7.44</v>
      </c>
      <c r="D88" s="16">
        <v>9.57</v>
      </c>
      <c r="E88" s="16">
        <v>15.93</v>
      </c>
      <c r="F88" s="15">
        <v>1.47</v>
      </c>
      <c r="G88" s="17">
        <v>3.0300000000000001E-2</v>
      </c>
      <c r="H88" s="17">
        <v>0.19700000000000001</v>
      </c>
      <c r="I88" s="14"/>
      <c r="J88" s="15"/>
      <c r="K88" s="15"/>
      <c r="L88" s="17"/>
    </row>
    <row r="89" spans="1:12">
      <c r="A89" s="6" t="s">
        <v>104</v>
      </c>
      <c r="B89" s="16">
        <v>188</v>
      </c>
      <c r="C89" s="16">
        <v>7.38</v>
      </c>
      <c r="D89" s="16">
        <v>9.81</v>
      </c>
      <c r="E89" s="16">
        <v>16.63</v>
      </c>
      <c r="F89" s="15">
        <v>0.76</v>
      </c>
      <c r="G89" s="17">
        <v>1.35E-2</v>
      </c>
      <c r="H89" s="17">
        <v>0.16589999999999999</v>
      </c>
      <c r="I89" s="14"/>
      <c r="J89" s="15"/>
      <c r="K89" s="15"/>
      <c r="L89" s="17"/>
    </row>
    <row r="90" spans="1:12">
      <c r="A90" s="6" t="s">
        <v>105</v>
      </c>
      <c r="B90" s="16">
        <v>10</v>
      </c>
      <c r="C90" s="16">
        <v>13.38</v>
      </c>
      <c r="D90" s="16">
        <v>15.59</v>
      </c>
      <c r="E90" s="16">
        <v>25.27</v>
      </c>
      <c r="F90" s="15">
        <v>1.4</v>
      </c>
      <c r="G90" s="17">
        <v>2.6700000000000002E-2</v>
      </c>
      <c r="H90" s="17">
        <v>0.14899999999999999</v>
      </c>
      <c r="I90" s="14"/>
      <c r="J90" s="15"/>
      <c r="K90" s="15"/>
      <c r="L90" s="17"/>
    </row>
    <row r="91" spans="1:12">
      <c r="A91" s="6" t="s">
        <v>106</v>
      </c>
      <c r="B91" s="16">
        <v>70</v>
      </c>
      <c r="C91" s="16">
        <v>10.3</v>
      </c>
      <c r="D91" s="16">
        <v>13.56</v>
      </c>
      <c r="E91" s="16">
        <v>21.61</v>
      </c>
      <c r="F91" s="15">
        <v>0.74</v>
      </c>
      <c r="G91" s="17">
        <v>1.09E-2</v>
      </c>
      <c r="H91" s="17">
        <v>0.1308</v>
      </c>
      <c r="I91" s="14"/>
      <c r="J91" s="15"/>
      <c r="K91" s="15"/>
      <c r="L91" s="17"/>
    </row>
    <row r="92" spans="1:12">
      <c r="A92" s="6" t="s">
        <v>107</v>
      </c>
      <c r="B92" s="16">
        <v>29</v>
      </c>
      <c r="C92" s="16">
        <v>4.6100000000000003</v>
      </c>
      <c r="D92" s="16">
        <v>4.79</v>
      </c>
      <c r="E92" s="16">
        <v>7.22</v>
      </c>
      <c r="F92" s="15">
        <v>0.97</v>
      </c>
      <c r="G92" s="17">
        <v>3.6200000000000003E-2</v>
      </c>
      <c r="H92" s="17">
        <v>0.1033</v>
      </c>
      <c r="I92" s="14"/>
      <c r="J92" s="15"/>
      <c r="K92" s="15"/>
      <c r="L92" s="17"/>
    </row>
    <row r="93" spans="1:12">
      <c r="A93" s="6" t="s">
        <v>108</v>
      </c>
      <c r="B93" s="16">
        <v>110</v>
      </c>
      <c r="C93" s="16">
        <v>6.89</v>
      </c>
      <c r="D93" s="16">
        <v>9.8699999999999992</v>
      </c>
      <c r="E93" s="16">
        <v>13.61</v>
      </c>
      <c r="F93" s="15">
        <v>3.03</v>
      </c>
      <c r="G93" s="17">
        <v>7.4999999999999997E-3</v>
      </c>
      <c r="H93" s="17">
        <v>0.23200000000000001</v>
      </c>
      <c r="I93" s="14"/>
      <c r="J93" s="15"/>
      <c r="K93" s="15"/>
      <c r="L93" s="17"/>
    </row>
    <row r="94" spans="1:12">
      <c r="A94" s="6" t="s">
        <v>109</v>
      </c>
      <c r="B94" s="16">
        <v>13</v>
      </c>
      <c r="C94" s="16">
        <v>7.37</v>
      </c>
      <c r="D94" s="16">
        <v>9.35</v>
      </c>
      <c r="E94" s="16">
        <v>12.94</v>
      </c>
      <c r="F94" s="15">
        <v>2.76</v>
      </c>
      <c r="G94" s="17">
        <v>-1.78E-2</v>
      </c>
      <c r="H94" s="17">
        <v>0.184</v>
      </c>
      <c r="I94" s="14"/>
      <c r="J94" s="15"/>
      <c r="K94" s="15"/>
      <c r="L94" s="17"/>
    </row>
    <row r="95" spans="1:12">
      <c r="A95" s="6" t="s">
        <v>110</v>
      </c>
      <c r="B95" s="16">
        <v>28</v>
      </c>
      <c r="C95" s="16">
        <v>9.09</v>
      </c>
      <c r="D95" s="16">
        <v>10.78</v>
      </c>
      <c r="E95" s="16">
        <v>17.11</v>
      </c>
      <c r="F95" s="15">
        <v>1.02</v>
      </c>
      <c r="G95" s="17">
        <v>2.29E-2</v>
      </c>
      <c r="H95" s="17">
        <v>0.12429999999999999</v>
      </c>
      <c r="I95" s="14"/>
      <c r="J95" s="15"/>
      <c r="K95" s="15"/>
      <c r="L95" s="17"/>
    </row>
    <row r="96" spans="1:12">
      <c r="A96" s="6" t="s">
        <v>111</v>
      </c>
      <c r="B96" s="16">
        <v>30</v>
      </c>
      <c r="C96" s="16">
        <v>5.48</v>
      </c>
      <c r="D96" s="16">
        <v>8.31</v>
      </c>
      <c r="E96" s="16">
        <v>13.07</v>
      </c>
      <c r="F96" s="15">
        <v>0.49</v>
      </c>
      <c r="G96" s="17">
        <v>-8.5000000000000006E-3</v>
      </c>
      <c r="H96" s="17">
        <v>0.1061</v>
      </c>
      <c r="I96" s="14"/>
      <c r="J96" s="15"/>
      <c r="K96" s="15"/>
      <c r="L96" s="17"/>
    </row>
    <row r="97" spans="1:12">
      <c r="A97" s="6" t="s">
        <v>112</v>
      </c>
      <c r="B97" s="16">
        <v>15</v>
      </c>
      <c r="C97" s="16">
        <v>4.22</v>
      </c>
      <c r="D97" s="16">
        <v>6.57</v>
      </c>
      <c r="E97" s="16">
        <v>10.28</v>
      </c>
      <c r="F97" s="15">
        <v>0.45</v>
      </c>
      <c r="G97" s="17">
        <v>-1.6299999999999999E-2</v>
      </c>
      <c r="H97" s="17">
        <v>0.11169999999999999</v>
      </c>
      <c r="I97" s="14"/>
      <c r="J97" s="15"/>
      <c r="K97" s="15"/>
      <c r="L97" s="17"/>
    </row>
    <row r="98" spans="1:12">
      <c r="A98" s="6" t="s">
        <v>113</v>
      </c>
      <c r="B98" s="16">
        <v>141</v>
      </c>
      <c r="C98" s="16">
        <v>4.66</v>
      </c>
      <c r="D98" s="16">
        <v>9.6999999999999993</v>
      </c>
      <c r="E98" s="16">
        <v>39.159999999999997</v>
      </c>
      <c r="F98" s="15">
        <v>0.88</v>
      </c>
      <c r="G98" s="17">
        <v>-6.1100000000000002E-2</v>
      </c>
      <c r="H98" s="17">
        <v>0.193</v>
      </c>
      <c r="I98" s="14"/>
      <c r="J98" s="15"/>
      <c r="K98" s="15"/>
      <c r="L98" s="17"/>
    </row>
    <row r="99" spans="1:12">
      <c r="A99" s="6" t="s">
        <v>114</v>
      </c>
      <c r="B99" s="16">
        <v>195</v>
      </c>
      <c r="C99" s="16">
        <v>3.79</v>
      </c>
      <c r="D99" s="16">
        <v>6.05</v>
      </c>
      <c r="E99" s="16">
        <v>11.78</v>
      </c>
      <c r="F99" s="15">
        <v>1.04</v>
      </c>
      <c r="G99" s="17">
        <v>-1.7600000000000001E-2</v>
      </c>
      <c r="H99" s="17">
        <v>0.19719999999999999</v>
      </c>
      <c r="I99" s="14"/>
      <c r="J99" s="15"/>
      <c r="K99" s="15"/>
      <c r="L99" s="17"/>
    </row>
    <row r="100" spans="1:12">
      <c r="A100" s="6" t="s">
        <v>115</v>
      </c>
      <c r="B100" s="16">
        <v>22</v>
      </c>
      <c r="C100" s="16">
        <v>4.46</v>
      </c>
      <c r="D100" s="16">
        <v>6.8</v>
      </c>
      <c r="E100" s="16">
        <v>9.73</v>
      </c>
      <c r="F100" s="15">
        <v>0.22</v>
      </c>
      <c r="G100" s="17">
        <v>-1.1900000000000001E-2</v>
      </c>
      <c r="H100" s="17">
        <v>0.21540000000000001</v>
      </c>
      <c r="I100" s="14"/>
      <c r="J100" s="15"/>
      <c r="K100" s="15"/>
      <c r="L100" s="17"/>
    </row>
    <row r="101" spans="1:12">
      <c r="A101" s="6" t="s">
        <v>116</v>
      </c>
      <c r="B101" s="16">
        <v>105</v>
      </c>
      <c r="C101" s="16">
        <v>7.58</v>
      </c>
      <c r="D101" s="16">
        <v>7.58</v>
      </c>
      <c r="E101" s="16">
        <v>11.77</v>
      </c>
      <c r="F101" s="15" t="s">
        <v>29</v>
      </c>
      <c r="G101" s="15" t="s">
        <v>29</v>
      </c>
      <c r="H101" s="17">
        <v>0.1116</v>
      </c>
      <c r="I101" s="14"/>
      <c r="J101" s="15"/>
      <c r="K101" s="15"/>
      <c r="L101" s="15"/>
    </row>
    <row r="102" spans="1:12">
      <c r="A102" s="6" t="s">
        <v>117</v>
      </c>
      <c r="B102" s="16">
        <v>18</v>
      </c>
      <c r="C102" s="16">
        <v>4.12</v>
      </c>
      <c r="D102" s="16">
        <v>6.12</v>
      </c>
      <c r="E102" s="16">
        <v>8.61</v>
      </c>
      <c r="F102" s="15">
        <v>0.33</v>
      </c>
      <c r="G102" s="17">
        <v>1.6999999999999999E-3</v>
      </c>
      <c r="H102" s="17">
        <v>0.13900000000000001</v>
      </c>
      <c r="I102" s="14"/>
      <c r="J102" s="15"/>
      <c r="K102" s="15"/>
      <c r="L102" s="17"/>
    </row>
    <row r="103" spans="1:12">
      <c r="A103" s="6" t="s">
        <v>118</v>
      </c>
      <c r="B103" s="16">
        <v>13</v>
      </c>
      <c r="C103" s="16">
        <v>4.99</v>
      </c>
      <c r="D103" s="16">
        <v>5.51</v>
      </c>
      <c r="E103" s="16">
        <v>8.93</v>
      </c>
      <c r="F103" s="15">
        <v>0.91</v>
      </c>
      <c r="G103" s="17">
        <v>3.6900000000000002E-2</v>
      </c>
      <c r="H103" s="17">
        <v>6.3E-2</v>
      </c>
      <c r="I103" s="14"/>
      <c r="J103" s="15"/>
      <c r="K103" s="15"/>
      <c r="L103" s="17"/>
    </row>
    <row r="104" spans="1:12">
      <c r="A104" s="6" t="s">
        <v>119</v>
      </c>
      <c r="B104" s="16">
        <v>24</v>
      </c>
      <c r="C104" s="16">
        <v>10.95</v>
      </c>
      <c r="D104" s="16">
        <v>13.36</v>
      </c>
      <c r="E104" s="16">
        <v>20.04</v>
      </c>
      <c r="F104" s="15">
        <v>2.0099999999999998</v>
      </c>
      <c r="G104" s="17">
        <v>3.5999999999999997E-2</v>
      </c>
      <c r="H104" s="17">
        <v>0.1105</v>
      </c>
      <c r="I104" s="14"/>
      <c r="J104" s="15"/>
      <c r="K104" s="15"/>
      <c r="L104" s="17"/>
    </row>
    <row r="105" spans="1:12">
      <c r="A105" s="6" t="s">
        <v>120</v>
      </c>
      <c r="B105" s="16">
        <v>41</v>
      </c>
      <c r="C105" s="16">
        <v>6.43</v>
      </c>
      <c r="D105" s="16">
        <v>9.1999999999999993</v>
      </c>
      <c r="E105" s="16">
        <v>17.48</v>
      </c>
      <c r="F105" s="15">
        <v>1.21</v>
      </c>
      <c r="G105" s="17">
        <v>1.9199999999999998E-2</v>
      </c>
      <c r="H105" s="17">
        <v>0.1598</v>
      </c>
      <c r="I105" s="14"/>
      <c r="J105" s="15"/>
      <c r="K105" s="15"/>
      <c r="L105" s="17"/>
    </row>
    <row r="106" spans="1:12">
      <c r="A106" s="6" t="s">
        <v>121</v>
      </c>
      <c r="B106" s="16">
        <v>17</v>
      </c>
      <c r="C106" s="16">
        <v>7.98</v>
      </c>
      <c r="D106" s="16">
        <v>10.02</v>
      </c>
      <c r="E106" s="16">
        <v>14.88</v>
      </c>
      <c r="F106" s="15">
        <v>2.44</v>
      </c>
      <c r="G106" s="17">
        <v>5.4399999999999997E-2</v>
      </c>
      <c r="H106" s="17">
        <v>8.5300000000000001E-2</v>
      </c>
      <c r="I106" s="14"/>
      <c r="J106" s="15"/>
      <c r="K106" s="15"/>
      <c r="L106" s="17"/>
    </row>
    <row r="107" spans="1:12" s="8" customFormat="1">
      <c r="A107" s="6" t="s">
        <v>122</v>
      </c>
      <c r="B107" s="42">
        <v>80</v>
      </c>
      <c r="C107" s="42">
        <v>11.87</v>
      </c>
      <c r="D107" s="42" t="s">
        <v>29</v>
      </c>
      <c r="E107" s="42" t="s">
        <v>29</v>
      </c>
      <c r="F107" s="43">
        <v>0.87</v>
      </c>
      <c r="G107" s="44">
        <v>-0.1686</v>
      </c>
      <c r="H107" s="44">
        <v>0.25650000000000001</v>
      </c>
      <c r="I107" s="45"/>
      <c r="J107" s="43"/>
      <c r="K107" s="43"/>
      <c r="L107" s="44"/>
    </row>
    <row r="108" spans="1:12" s="40" customFormat="1">
      <c r="A108" s="41" t="s">
        <v>127</v>
      </c>
      <c r="B108" s="36">
        <v>7278</v>
      </c>
      <c r="C108" s="36">
        <v>6.61</v>
      </c>
      <c r="D108" s="36">
        <v>8.84</v>
      </c>
      <c r="E108" s="36">
        <v>13.55</v>
      </c>
      <c r="F108" s="37">
        <v>1.25</v>
      </c>
      <c r="G108" s="38">
        <v>1.9199999999999998E-2</v>
      </c>
      <c r="H108" s="38">
        <v>0.16789999999999999</v>
      </c>
      <c r="I108" s="39"/>
      <c r="J108" s="37"/>
      <c r="K108" s="37"/>
      <c r="L108" s="38"/>
    </row>
  </sheetData>
  <phoneticPr fontId="0" type="noConversion"/>
  <pageMargins left="0.75" right="0.75" top="1" bottom="1" header="0.5" footer="0.5"/>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methods</vt:lpstr>
      <vt:lpstr>comparables</vt:lpstr>
      <vt:lpstr>Datatables</vt:lpstr>
      <vt:lpstr>liquiditypremium</vt:lpstr>
      <vt:lpstr>pemultiple</vt:lpstr>
      <vt:lpstr>comparables!Print_Area</vt:lpstr>
      <vt:lpstr>revmultiple</vt:lpstr>
      <vt:lpstr>methods!TABLE</vt:lpstr>
      <vt:lpstr>methods!TABLE_4</vt:lpstr>
      <vt:lpstr>methods!TABLE_5</vt:lpstr>
      <vt:lpstr>methods!TABLE_6</vt:lpstr>
      <vt:lpstr>methods!TABLE_7</vt:lpstr>
    </vt:vector>
  </TitlesOfParts>
  <Company>kaleidoscope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Entrepreneur.com: Magazine Article: What's Your Company Worth?</dc:title>
  <dc:creator>nick gogerty</dc:creator>
  <cp:lastModifiedBy>Oxbridge Group</cp:lastModifiedBy>
  <cp:lastPrinted>2002-11-02T13:53:01Z</cp:lastPrinted>
  <dcterms:created xsi:type="dcterms:W3CDTF">2002-05-27T15:18:16Z</dcterms:created>
  <dcterms:modified xsi:type="dcterms:W3CDTF">2020-11-11T22:49:44Z</dcterms:modified>
</cp:coreProperties>
</file>